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kelikhashvili\Desktop\DI new\new\"/>
    </mc:Choice>
  </mc:AlternateContent>
  <bookViews>
    <workbookView xWindow="0" yWindow="0" windowWidth="28800" windowHeight="12435" firstSheet="1" activeTab="1"/>
  </bookViews>
  <sheets>
    <sheet name="1" sheetId="5" state="hidden" r:id="rId1"/>
    <sheet name="ბიუჯეტი" sheetId="3" r:id="rId2"/>
    <sheet name="ბიუჯეტის დასაბუთება" sheetId="10" r:id="rId3"/>
    <sheet name="Sheet1" sheetId="11" state="hidden" r:id="rId4"/>
    <sheet name="Data" sheetId="7" state="hidden" r:id="rId5"/>
  </sheets>
  <definedNames>
    <definedName name="Directions">Data!$C$1:$C$275</definedName>
    <definedName name="Month">Data!$A$1:$A$3</definedName>
    <definedName name="orgtypes">Data!$B$1:$B$2</definedName>
    <definedName name="_xlnm.Print_Area" localSheetId="1">ბიუჯეტი!$A$1:$N$134</definedName>
    <definedName name="_xlnm.Print_Area" localSheetId="2">'ბიუჯეტის დასაბუთება'!$A$1:$F$99</definedName>
    <definedName name="YesNo">Data!$D$1:$D$2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3" i="3" l="1"/>
  <c r="H23" i="3"/>
  <c r="G23" i="3"/>
  <c r="F22" i="3"/>
  <c r="D8" i="10" l="1"/>
  <c r="C9" i="10"/>
  <c r="D9" i="10"/>
  <c r="E9" i="10"/>
  <c r="C10" i="10"/>
  <c r="D10" i="10"/>
  <c r="E10" i="10"/>
  <c r="C11" i="10"/>
  <c r="D11" i="10"/>
  <c r="E11" i="10"/>
  <c r="C12" i="10"/>
  <c r="D12" i="10"/>
  <c r="E12" i="10"/>
  <c r="C13" i="10"/>
  <c r="D13" i="10"/>
  <c r="E13" i="10"/>
  <c r="C14" i="10"/>
  <c r="D14" i="10"/>
  <c r="E14" i="10"/>
  <c r="C15" i="10"/>
  <c r="D15" i="10"/>
  <c r="E15" i="10"/>
  <c r="C16" i="10"/>
  <c r="D16" i="10"/>
  <c r="E16" i="10"/>
  <c r="D17" i="10"/>
  <c r="C18" i="10"/>
  <c r="D18" i="10"/>
  <c r="E18" i="10"/>
  <c r="C19" i="10"/>
  <c r="D19" i="10"/>
  <c r="E19" i="10"/>
  <c r="D20" i="10"/>
  <c r="D21" i="10"/>
  <c r="D22" i="10"/>
  <c r="C23" i="10"/>
  <c r="D23" i="10"/>
  <c r="E23" i="10"/>
  <c r="C24" i="10"/>
  <c r="D24" i="10"/>
  <c r="E24" i="10"/>
  <c r="C25" i="10"/>
  <c r="D25" i="10"/>
  <c r="E25" i="10"/>
  <c r="C26" i="10"/>
  <c r="D26" i="10"/>
  <c r="E26" i="10"/>
  <c r="C27" i="10"/>
  <c r="D27" i="10"/>
  <c r="E27" i="10"/>
  <c r="C28" i="10"/>
  <c r="D28" i="10"/>
  <c r="E28" i="10"/>
  <c r="C29" i="10"/>
  <c r="D29" i="10"/>
  <c r="E29" i="10"/>
  <c r="C30" i="10"/>
  <c r="D30" i="10"/>
  <c r="E30" i="10"/>
  <c r="C31" i="10"/>
  <c r="D31" i="10"/>
  <c r="E31" i="10"/>
  <c r="C32" i="10"/>
  <c r="D32" i="10"/>
  <c r="E32" i="10"/>
  <c r="C33" i="10"/>
  <c r="D33" i="10"/>
  <c r="E33" i="10"/>
  <c r="C34" i="10"/>
  <c r="D34" i="10"/>
  <c r="E34" i="10"/>
  <c r="C35" i="10"/>
  <c r="D35" i="10"/>
  <c r="E35" i="10"/>
  <c r="C36" i="10"/>
  <c r="D36" i="10"/>
  <c r="E36" i="10"/>
  <c r="C37" i="10"/>
  <c r="D37" i="10"/>
  <c r="E37" i="10"/>
  <c r="C38" i="10"/>
  <c r="D38" i="10"/>
  <c r="E38" i="10"/>
  <c r="C39" i="10"/>
  <c r="D39" i="10"/>
  <c r="E39" i="10"/>
  <c r="C40" i="10"/>
  <c r="D40" i="10"/>
  <c r="E40" i="10"/>
  <c r="C41" i="10"/>
  <c r="D41" i="10"/>
  <c r="E41" i="10"/>
  <c r="C42" i="10"/>
  <c r="D42" i="10"/>
  <c r="E42" i="10"/>
  <c r="C43" i="10"/>
  <c r="D43" i="10"/>
  <c r="E43" i="10"/>
  <c r="C44" i="10"/>
  <c r="D44" i="10"/>
  <c r="E44" i="10"/>
  <c r="C45" i="10"/>
  <c r="D45" i="10"/>
  <c r="E45" i="10"/>
  <c r="C46" i="10"/>
  <c r="D46" i="10"/>
  <c r="E46" i="10"/>
  <c r="C47" i="10"/>
  <c r="D47" i="10"/>
  <c r="E47" i="10"/>
  <c r="C48" i="10"/>
  <c r="C49" i="10"/>
  <c r="C50" i="10"/>
  <c r="D50" i="10"/>
  <c r="E50" i="10"/>
  <c r="C51" i="10"/>
  <c r="D51" i="10"/>
  <c r="E51" i="10"/>
  <c r="C52" i="10"/>
  <c r="D52" i="10"/>
  <c r="E52" i="10"/>
  <c r="C53" i="10"/>
  <c r="C54" i="10"/>
  <c r="D54" i="10"/>
  <c r="E54" i="10"/>
  <c r="C55" i="10"/>
  <c r="D55" i="10"/>
  <c r="E55" i="10"/>
  <c r="C56" i="10"/>
  <c r="D56" i="10"/>
  <c r="E56" i="10"/>
  <c r="C57" i="10"/>
  <c r="D57" i="10"/>
  <c r="E57" i="10"/>
  <c r="C58" i="10"/>
  <c r="D58" i="10"/>
  <c r="E58" i="10"/>
  <c r="C59" i="10"/>
  <c r="D59" i="10"/>
  <c r="E59" i="10"/>
  <c r="C60" i="10"/>
  <c r="D60" i="10"/>
  <c r="E60" i="10"/>
  <c r="C61" i="10"/>
  <c r="D61" i="10"/>
  <c r="E61" i="10"/>
  <c r="C62" i="10"/>
  <c r="D62" i="10"/>
  <c r="E62" i="10"/>
  <c r="C63" i="10"/>
  <c r="D63" i="10"/>
  <c r="E63" i="10"/>
  <c r="C64" i="10"/>
  <c r="D64" i="10"/>
  <c r="E64" i="10"/>
  <c r="C65" i="10"/>
  <c r="D65" i="10"/>
  <c r="E65" i="10"/>
  <c r="C66" i="10"/>
  <c r="D66" i="10"/>
  <c r="E66" i="10"/>
  <c r="C67" i="10"/>
  <c r="D67" i="10"/>
  <c r="E67" i="10"/>
  <c r="C68" i="10"/>
  <c r="D68" i="10"/>
  <c r="E68" i="10"/>
  <c r="C69" i="10"/>
  <c r="D69" i="10"/>
  <c r="E69" i="10"/>
  <c r="C70" i="10"/>
  <c r="D70" i="10"/>
  <c r="E70" i="10"/>
  <c r="C71" i="10"/>
  <c r="C72" i="10"/>
  <c r="D72" i="10"/>
  <c r="E72" i="10"/>
  <c r="C73" i="10"/>
  <c r="D73" i="10"/>
  <c r="E73" i="10"/>
  <c r="C74" i="10"/>
  <c r="D74" i="10"/>
  <c r="E74" i="10"/>
  <c r="C75" i="10"/>
  <c r="D75" i="10"/>
  <c r="E75" i="10"/>
  <c r="C76" i="10"/>
  <c r="D76" i="10"/>
  <c r="E76" i="10"/>
  <c r="C77" i="10"/>
  <c r="D77" i="10"/>
  <c r="E77" i="10"/>
  <c r="C78" i="10"/>
  <c r="D78" i="10"/>
  <c r="E78" i="10"/>
  <c r="C79" i="10"/>
  <c r="D79" i="10"/>
  <c r="E79" i="10"/>
  <c r="C80" i="10"/>
  <c r="D80" i="10"/>
  <c r="E80" i="10"/>
  <c r="C81" i="10"/>
  <c r="D81" i="10"/>
  <c r="E81" i="10"/>
  <c r="C82" i="10"/>
  <c r="D82" i="10"/>
  <c r="E82" i="10"/>
  <c r="C83" i="10"/>
  <c r="C84" i="10"/>
  <c r="D84" i="10"/>
  <c r="E84" i="10"/>
  <c r="C85" i="10"/>
  <c r="D85" i="10"/>
  <c r="E85" i="10"/>
  <c r="C86" i="10"/>
  <c r="D86" i="10"/>
  <c r="E86" i="10"/>
  <c r="C87" i="10"/>
  <c r="D87" i="10"/>
  <c r="E87" i="10"/>
  <c r="C88" i="10"/>
  <c r="D88" i="10"/>
  <c r="E88" i="10"/>
  <c r="C89" i="10"/>
  <c r="D89" i="10"/>
  <c r="E89" i="10"/>
  <c r="C90" i="10"/>
  <c r="D90" i="10"/>
  <c r="E90" i="10"/>
  <c r="C91" i="10"/>
  <c r="D91" i="10"/>
  <c r="E91" i="10"/>
  <c r="C92" i="10"/>
  <c r="C93" i="10"/>
  <c r="D93" i="10"/>
  <c r="E93" i="10"/>
  <c r="D94" i="10"/>
  <c r="D95" i="10"/>
  <c r="D96" i="10"/>
  <c r="B85" i="10"/>
  <c r="B86" i="10"/>
  <c r="B87" i="10"/>
  <c r="B88" i="10"/>
  <c r="B89" i="10"/>
  <c r="B90" i="10"/>
  <c r="B91" i="10"/>
  <c r="B92" i="10"/>
  <c r="B93" i="10"/>
  <c r="B74" i="10"/>
  <c r="B75" i="10"/>
  <c r="B76" i="10"/>
  <c r="B77" i="10"/>
  <c r="B78" i="10"/>
  <c r="B79" i="10"/>
  <c r="B80" i="10"/>
  <c r="B81" i="10"/>
  <c r="B82" i="10"/>
  <c r="B62" i="10"/>
  <c r="B63" i="10"/>
  <c r="B64" i="10"/>
  <c r="B65" i="10"/>
  <c r="B66" i="10"/>
  <c r="B67" i="10"/>
  <c r="B68" i="10"/>
  <c r="B69" i="10"/>
  <c r="B70" i="10"/>
  <c r="B51" i="10"/>
  <c r="B52" i="10"/>
  <c r="B53" i="10"/>
  <c r="B54" i="10"/>
  <c r="B55" i="10"/>
  <c r="B56" i="10"/>
  <c r="B57" i="10"/>
  <c r="B58" i="10"/>
  <c r="B59" i="10"/>
  <c r="G115" i="3"/>
  <c r="H115" i="3"/>
  <c r="I115" i="3"/>
  <c r="J115" i="3"/>
  <c r="F115" i="3"/>
  <c r="G58" i="3"/>
  <c r="H58" i="3"/>
  <c r="I58" i="3"/>
  <c r="J58" i="3"/>
  <c r="K58" i="3"/>
  <c r="F58" i="3"/>
  <c r="L115" i="3" l="1"/>
  <c r="C98" i="10" s="1"/>
  <c r="F111" i="3"/>
  <c r="L24" i="3" l="1"/>
  <c r="M24" i="3"/>
  <c r="D7" i="10" s="1"/>
  <c r="L25" i="3"/>
  <c r="C8" i="10" s="1"/>
  <c r="M25" i="3"/>
  <c r="L26" i="3"/>
  <c r="M26" i="3"/>
  <c r="L27" i="3"/>
  <c r="M27" i="3"/>
  <c r="L28" i="3"/>
  <c r="M28" i="3"/>
  <c r="L29" i="3"/>
  <c r="M29" i="3"/>
  <c r="L30" i="3"/>
  <c r="M30" i="3"/>
  <c r="L31" i="3"/>
  <c r="M31" i="3"/>
  <c r="L32" i="3"/>
  <c r="M32" i="3"/>
  <c r="L33" i="3"/>
  <c r="M33" i="3"/>
  <c r="L35" i="3"/>
  <c r="M35" i="3"/>
  <c r="L36" i="3"/>
  <c r="M36" i="3"/>
  <c r="L37" i="3"/>
  <c r="C20" i="10" s="1"/>
  <c r="M37" i="3"/>
  <c r="L38" i="3"/>
  <c r="C21" i="10" s="1"/>
  <c r="M38" i="3"/>
  <c r="L39" i="3"/>
  <c r="C22" i="10" s="1"/>
  <c r="M39" i="3"/>
  <c r="L40" i="3"/>
  <c r="M40" i="3"/>
  <c r="L41" i="3"/>
  <c r="M41" i="3"/>
  <c r="L42" i="3"/>
  <c r="M42" i="3"/>
  <c r="L43" i="3"/>
  <c r="M43" i="3"/>
  <c r="L44" i="3"/>
  <c r="M44" i="3"/>
  <c r="L47" i="3"/>
  <c r="M47" i="3"/>
  <c r="L48" i="3"/>
  <c r="M48" i="3"/>
  <c r="L49" i="3"/>
  <c r="M49" i="3"/>
  <c r="L50" i="3"/>
  <c r="M50" i="3"/>
  <c r="L51" i="3"/>
  <c r="M51" i="3"/>
  <c r="L53" i="3"/>
  <c r="M53" i="3"/>
  <c r="L54" i="3"/>
  <c r="M54" i="3"/>
  <c r="L55" i="3"/>
  <c r="M55" i="3"/>
  <c r="L56" i="3"/>
  <c r="M56" i="3"/>
  <c r="L57" i="3"/>
  <c r="M57" i="3"/>
  <c r="L60" i="3"/>
  <c r="M60" i="3"/>
  <c r="L61" i="3"/>
  <c r="M61" i="3"/>
  <c r="L63" i="3"/>
  <c r="M63" i="3"/>
  <c r="L64" i="3"/>
  <c r="M64" i="3"/>
  <c r="L67" i="3"/>
  <c r="M67" i="3"/>
  <c r="L68" i="3"/>
  <c r="M68" i="3"/>
  <c r="L69" i="3"/>
  <c r="M69" i="3"/>
  <c r="L70" i="3"/>
  <c r="M70" i="3"/>
  <c r="D53" i="10" s="1"/>
  <c r="L71" i="3"/>
  <c r="M71" i="3"/>
  <c r="L72" i="3"/>
  <c r="M72" i="3"/>
  <c r="L73" i="3"/>
  <c r="M73" i="3"/>
  <c r="L74" i="3"/>
  <c r="M74" i="3"/>
  <c r="L75" i="3"/>
  <c r="M75" i="3"/>
  <c r="L76" i="3"/>
  <c r="M76" i="3"/>
  <c r="L78" i="3"/>
  <c r="M78" i="3"/>
  <c r="L79" i="3"/>
  <c r="M79" i="3"/>
  <c r="L80" i="3"/>
  <c r="M80" i="3"/>
  <c r="L81" i="3"/>
  <c r="M81" i="3"/>
  <c r="L82" i="3"/>
  <c r="M82" i="3"/>
  <c r="L83" i="3"/>
  <c r="M83" i="3"/>
  <c r="L84" i="3"/>
  <c r="M84" i="3"/>
  <c r="L85" i="3"/>
  <c r="M85" i="3"/>
  <c r="L86" i="3"/>
  <c r="M86" i="3"/>
  <c r="L87" i="3"/>
  <c r="M87" i="3"/>
  <c r="L90" i="3"/>
  <c r="M90" i="3"/>
  <c r="L91" i="3"/>
  <c r="M91" i="3"/>
  <c r="L92" i="3"/>
  <c r="M92" i="3"/>
  <c r="L93" i="3"/>
  <c r="M93" i="3"/>
  <c r="L94" i="3"/>
  <c r="M94" i="3"/>
  <c r="L95" i="3"/>
  <c r="M95" i="3"/>
  <c r="L96" i="3"/>
  <c r="M96" i="3"/>
  <c r="L97" i="3"/>
  <c r="M97" i="3"/>
  <c r="L98" i="3"/>
  <c r="M98" i="3"/>
  <c r="L99" i="3"/>
  <c r="M99" i="3"/>
  <c r="L101" i="3"/>
  <c r="M101" i="3"/>
  <c r="L102" i="3"/>
  <c r="M102" i="3"/>
  <c r="L103" i="3"/>
  <c r="M103" i="3"/>
  <c r="L104" i="3"/>
  <c r="M104" i="3"/>
  <c r="L105" i="3"/>
  <c r="M105" i="3"/>
  <c r="L106" i="3"/>
  <c r="M106" i="3"/>
  <c r="L107" i="3"/>
  <c r="M107" i="3"/>
  <c r="L108" i="3"/>
  <c r="M108" i="3"/>
  <c r="L109" i="3"/>
  <c r="M109" i="3"/>
  <c r="D92" i="10" s="1"/>
  <c r="L110" i="3"/>
  <c r="M110" i="3"/>
  <c r="L112" i="3"/>
  <c r="C95" i="10" s="1"/>
  <c r="M112" i="3"/>
  <c r="L113" i="3"/>
  <c r="C96" i="10" s="1"/>
  <c r="M113" i="3"/>
  <c r="N102" i="3" l="1"/>
  <c r="N103" i="3"/>
  <c r="N104" i="3"/>
  <c r="N105" i="3"/>
  <c r="N106" i="3" l="1"/>
  <c r="N93" i="3"/>
  <c r="N96" i="3"/>
  <c r="N94" i="3"/>
  <c r="N95" i="3"/>
  <c r="N92" i="3"/>
  <c r="N84" i="3" l="1"/>
  <c r="N74" i="3"/>
  <c r="N85" i="3"/>
  <c r="N70" i="3"/>
  <c r="E53" i="10" s="1"/>
  <c r="N83" i="3"/>
  <c r="N81" i="3"/>
  <c r="N73" i="3"/>
  <c r="N71" i="3"/>
  <c r="N82" i="3"/>
  <c r="N72" i="3"/>
  <c r="O24" i="3"/>
  <c r="B84" i="10"/>
  <c r="B73" i="10"/>
  <c r="B61" i="10"/>
  <c r="B50" i="10"/>
  <c r="B47" i="10"/>
  <c r="B46" i="10"/>
  <c r="B44" i="10"/>
  <c r="B43" i="10"/>
  <c r="B37" i="10"/>
  <c r="B38" i="10"/>
  <c r="B39" i="10"/>
  <c r="B40" i="10"/>
  <c r="B36" i="10"/>
  <c r="B31" i="10"/>
  <c r="B32" i="10"/>
  <c r="B33" i="10"/>
  <c r="B34" i="10"/>
  <c r="B30" i="10"/>
  <c r="B19" i="10"/>
  <c r="B20" i="10"/>
  <c r="B21" i="10"/>
  <c r="B22" i="10"/>
  <c r="B23" i="10"/>
  <c r="B24" i="10"/>
  <c r="B25" i="10"/>
  <c r="B26" i="10"/>
  <c r="B27" i="10"/>
  <c r="B18" i="10"/>
  <c r="B8" i="10"/>
  <c r="B9" i="10"/>
  <c r="B10" i="10"/>
  <c r="B11" i="10"/>
  <c r="B12" i="10"/>
  <c r="B13" i="10"/>
  <c r="B14" i="10"/>
  <c r="B15" i="10"/>
  <c r="B16" i="10"/>
  <c r="B7" i="10"/>
  <c r="N112" i="3" l="1"/>
  <c r="E95" i="10" s="1"/>
  <c r="N33" i="3"/>
  <c r="N24" i="3"/>
  <c r="N113" i="3" l="1"/>
  <c r="E96" i="10" s="1"/>
  <c r="N90" i="3"/>
  <c r="N99" i="3"/>
  <c r="N107" i="3"/>
  <c r="N109" i="3"/>
  <c r="E92" i="10" s="1"/>
  <c r="N98" i="3"/>
  <c r="N110" i="3"/>
  <c r="N101" i="3"/>
  <c r="N91" i="3"/>
  <c r="N97" i="3"/>
  <c r="N108" i="3"/>
  <c r="N25" i="3"/>
  <c r="E8" i="10" s="1"/>
  <c r="N78" i="3"/>
  <c r="N80" i="3"/>
  <c r="N87" i="3"/>
  <c r="N32" i="3"/>
  <c r="N40" i="3"/>
  <c r="N35" i="3"/>
  <c r="N37" i="3"/>
  <c r="E20" i="10" s="1"/>
  <c r="N39" i="3"/>
  <c r="E22" i="10" s="1"/>
  <c r="N41" i="3"/>
  <c r="N43" i="3"/>
  <c r="N60" i="3"/>
  <c r="N63" i="3"/>
  <c r="N67" i="3"/>
  <c r="N79" i="3"/>
  <c r="N86" i="3"/>
  <c r="N31" i="3"/>
  <c r="N29" i="3"/>
  <c r="N51" i="3"/>
  <c r="N56" i="3"/>
  <c r="N42" i="3"/>
  <c r="N48" i="3"/>
  <c r="N50" i="3"/>
  <c r="N53" i="3"/>
  <c r="N57" i="3"/>
  <c r="N64" i="3"/>
  <c r="N68" i="3"/>
  <c r="N75" i="3"/>
  <c r="N44" i="3"/>
  <c r="N30" i="3"/>
  <c r="N55" i="3"/>
  <c r="N28" i="3"/>
  <c r="N36" i="3"/>
  <c r="N38" i="3"/>
  <c r="E21" i="10" s="1"/>
  <c r="N47" i="3"/>
  <c r="N49" i="3"/>
  <c r="N54" i="3"/>
  <c r="N61" i="3"/>
  <c r="N69" i="3"/>
  <c r="N76" i="3"/>
  <c r="N27" i="3"/>
  <c r="N26" i="3"/>
  <c r="E7" i="10" l="1"/>
  <c r="C7" i="10"/>
  <c r="O113" i="3" l="1"/>
  <c r="O112" i="3"/>
  <c r="K111" i="3"/>
  <c r="J111" i="3"/>
  <c r="I111" i="3"/>
  <c r="H111" i="3"/>
  <c r="G111" i="3"/>
  <c r="L111" i="3"/>
  <c r="C94" i="10" s="1"/>
  <c r="O110" i="3"/>
  <c r="O109" i="3"/>
  <c r="O108" i="3"/>
  <c r="O107" i="3"/>
  <c r="O101" i="3"/>
  <c r="K100" i="3"/>
  <c r="J100" i="3"/>
  <c r="I100" i="3"/>
  <c r="H100" i="3"/>
  <c r="G100" i="3"/>
  <c r="F100" i="3"/>
  <c r="O99" i="3"/>
  <c r="O98" i="3"/>
  <c r="O97" i="3"/>
  <c r="O91" i="3"/>
  <c r="O90" i="3"/>
  <c r="K89" i="3"/>
  <c r="J89" i="3"/>
  <c r="I89" i="3"/>
  <c r="H89" i="3"/>
  <c r="G89" i="3"/>
  <c r="F89" i="3"/>
  <c r="O87" i="3"/>
  <c r="O86" i="3"/>
  <c r="O80" i="3"/>
  <c r="O79" i="3"/>
  <c r="O78" i="3"/>
  <c r="K77" i="3"/>
  <c r="J77" i="3"/>
  <c r="I77" i="3"/>
  <c r="H77" i="3"/>
  <c r="G77" i="3"/>
  <c r="M77" i="3" s="1"/>
  <c r="F77" i="3"/>
  <c r="L77" i="3" s="1"/>
  <c r="N77" i="3" s="1"/>
  <c r="O76" i="3"/>
  <c r="O75" i="3"/>
  <c r="O69" i="3"/>
  <c r="O68" i="3"/>
  <c r="O67" i="3"/>
  <c r="K66" i="3"/>
  <c r="K115" i="3" s="1"/>
  <c r="J66" i="3"/>
  <c r="J65" i="3" s="1"/>
  <c r="I66" i="3"/>
  <c r="I65" i="3" s="1"/>
  <c r="H66" i="3"/>
  <c r="G66" i="3"/>
  <c r="F66" i="3"/>
  <c r="L66" i="3" s="1"/>
  <c r="O64" i="3"/>
  <c r="O63" i="3"/>
  <c r="K62" i="3"/>
  <c r="J62" i="3"/>
  <c r="I62" i="3"/>
  <c r="H62" i="3"/>
  <c r="G62" i="3"/>
  <c r="F62" i="3"/>
  <c r="O61" i="3"/>
  <c r="O60" i="3"/>
  <c r="K59" i="3"/>
  <c r="J59" i="3"/>
  <c r="I59" i="3"/>
  <c r="H59" i="3"/>
  <c r="G59" i="3"/>
  <c r="F59" i="3"/>
  <c r="O57" i="3"/>
  <c r="O56" i="3"/>
  <c r="O55" i="3"/>
  <c r="O54" i="3"/>
  <c r="O53" i="3"/>
  <c r="K52" i="3"/>
  <c r="J52" i="3"/>
  <c r="I52" i="3"/>
  <c r="H52" i="3"/>
  <c r="G52" i="3"/>
  <c r="M52" i="3" s="1"/>
  <c r="F52" i="3"/>
  <c r="L52" i="3" s="1"/>
  <c r="N52" i="3" s="1"/>
  <c r="O51" i="3"/>
  <c r="O50" i="3"/>
  <c r="O49" i="3"/>
  <c r="O48" i="3"/>
  <c r="O47" i="3"/>
  <c r="K46" i="3"/>
  <c r="J46" i="3"/>
  <c r="I46" i="3"/>
  <c r="H46" i="3"/>
  <c r="G46" i="3"/>
  <c r="F46" i="3"/>
  <c r="O44" i="3"/>
  <c r="O43" i="3"/>
  <c r="O42" i="3"/>
  <c r="O41" i="3"/>
  <c r="O40" i="3"/>
  <c r="O39" i="3"/>
  <c r="O38" i="3"/>
  <c r="O37" i="3"/>
  <c r="O36" i="3"/>
  <c r="O35" i="3"/>
  <c r="K34" i="3"/>
  <c r="J34" i="3"/>
  <c r="I34" i="3"/>
  <c r="H34" i="3"/>
  <c r="G34" i="3"/>
  <c r="M34" i="3" s="1"/>
  <c r="F34" i="3"/>
  <c r="L34" i="3" s="1"/>
  <c r="O33" i="3"/>
  <c r="O32" i="3"/>
  <c r="O31" i="3"/>
  <c r="O30" i="3"/>
  <c r="O29" i="3"/>
  <c r="O28" i="3"/>
  <c r="O27" i="3"/>
  <c r="O26" i="3"/>
  <c r="O25" i="3"/>
  <c r="K23" i="3"/>
  <c r="J23" i="3"/>
  <c r="I23" i="3"/>
  <c r="A9" i="5"/>
  <c r="A8" i="5"/>
  <c r="A6" i="5"/>
  <c r="A5" i="5"/>
  <c r="A4" i="5"/>
  <c r="N34" i="3" l="1"/>
  <c r="E17" i="10" s="1"/>
  <c r="C17" i="10"/>
  <c r="K88" i="3"/>
  <c r="L89" i="3"/>
  <c r="N89" i="3" s="1"/>
  <c r="L23" i="3"/>
  <c r="J22" i="3"/>
  <c r="F45" i="3"/>
  <c r="G65" i="3"/>
  <c r="M65" i="3" s="1"/>
  <c r="D48" i="10" s="1"/>
  <c r="M66" i="3"/>
  <c r="I88" i="3"/>
  <c r="M111" i="3"/>
  <c r="M23" i="3"/>
  <c r="D6" i="10" s="1"/>
  <c r="L46" i="3"/>
  <c r="L59" i="3"/>
  <c r="L62" i="3"/>
  <c r="N62" i="3" s="1"/>
  <c r="F65" i="3"/>
  <c r="L65" i="3" s="1"/>
  <c r="M89" i="3"/>
  <c r="L100" i="3"/>
  <c r="M46" i="3"/>
  <c r="M59" i="3"/>
  <c r="M62" i="3"/>
  <c r="M100" i="3"/>
  <c r="D83" i="10" s="1"/>
  <c r="I22" i="3"/>
  <c r="K65" i="3"/>
  <c r="K22" i="3"/>
  <c r="H45" i="3"/>
  <c r="H116" i="3"/>
  <c r="J88" i="3"/>
  <c r="F116" i="3"/>
  <c r="J45" i="3"/>
  <c r="K116" i="3"/>
  <c r="G116" i="3"/>
  <c r="I116" i="3"/>
  <c r="G45" i="3"/>
  <c r="K45" i="3"/>
  <c r="G88" i="3"/>
  <c r="J116" i="3"/>
  <c r="H88" i="3"/>
  <c r="G22" i="3"/>
  <c r="I45" i="3"/>
  <c r="L58" i="3"/>
  <c r="F88" i="3"/>
  <c r="H65" i="3"/>
  <c r="H22" i="3"/>
  <c r="N66" i="3" l="1"/>
  <c r="E49" i="10" s="1"/>
  <c r="D49" i="10"/>
  <c r="N111" i="3"/>
  <c r="E94" i="10" s="1"/>
  <c r="M88" i="3"/>
  <c r="D71" i="10" s="1"/>
  <c r="N100" i="3"/>
  <c r="E83" i="10" s="1"/>
  <c r="L116" i="3"/>
  <c r="C99" i="10" s="1"/>
  <c r="M58" i="3"/>
  <c r="N58" i="3" s="1"/>
  <c r="L45" i="3"/>
  <c r="N45" i="3" s="1"/>
  <c r="M22" i="3"/>
  <c r="D5" i="10" s="1"/>
  <c r="M45" i="3"/>
  <c r="L22" i="3"/>
  <c r="C5" i="10" s="1"/>
  <c r="M115" i="3"/>
  <c r="D98" i="10" s="1"/>
  <c r="L88" i="3"/>
  <c r="N59" i="3"/>
  <c r="M116" i="3"/>
  <c r="D99" i="10" s="1"/>
  <c r="N65" i="3"/>
  <c r="E48" i="10" s="1"/>
  <c r="N46" i="3"/>
  <c r="J114" i="3"/>
  <c r="H114" i="3"/>
  <c r="F15" i="3" s="1"/>
  <c r="N23" i="3"/>
  <c r="E6" i="10" s="1"/>
  <c r="F114" i="3"/>
  <c r="F14" i="3" s="1"/>
  <c r="K114" i="3"/>
  <c r="I114" i="3"/>
  <c r="G114" i="3"/>
  <c r="C6" i="10"/>
  <c r="M114" i="3" l="1"/>
  <c r="D97" i="10" s="1"/>
  <c r="N88" i="3"/>
  <c r="E71" i="10" s="1"/>
  <c r="N115" i="3"/>
  <c r="E98" i="10" s="1"/>
  <c r="F16" i="3"/>
  <c r="L114" i="3"/>
  <c r="N116" i="3"/>
  <c r="E99" i="10" s="1"/>
  <c r="N22" i="3"/>
  <c r="E5" i="10" s="1"/>
  <c r="F13" i="3" l="1"/>
  <c r="C97" i="10"/>
  <c r="N114" i="3"/>
  <c r="F12" i="3"/>
  <c r="F11" i="3" l="1"/>
  <c r="E97" i="10"/>
</calcChain>
</file>

<file path=xl/comments1.xml><?xml version="1.0" encoding="utf-8"?>
<comments xmlns="http://schemas.openxmlformats.org/spreadsheetml/2006/main">
  <authors>
    <author>Khatia Ananiashvili</author>
  </authors>
  <commentList>
    <comment ref="B111" authorId="0" shapeId="0">
      <text>
        <r>
          <rPr>
            <b/>
            <sz val="9"/>
            <color indexed="81"/>
            <rFont val="Tahoma"/>
            <family val="2"/>
          </rPr>
          <t>არ უნდა აღემატებოდეს ფონდიდან მოთხოვნილი დაფინანსების 7%-ს.</t>
        </r>
      </text>
    </comment>
  </commentList>
</comments>
</file>

<file path=xl/comments2.xml><?xml version="1.0" encoding="utf-8"?>
<comments xmlns="http://schemas.openxmlformats.org/spreadsheetml/2006/main">
  <authors>
    <author>Khatia Ananiashvili</author>
  </authors>
  <commentList>
    <comment ref="B94" authorId="0" shapeId="0">
      <text>
        <r>
          <rPr>
            <b/>
            <sz val="9"/>
            <color indexed="81"/>
            <rFont val="Tahoma"/>
            <family val="2"/>
          </rPr>
          <t>არ უნდა აღემატებოდეს ფონდიდან მოთხოვნილი დაფინანსების 7%-ს.</t>
        </r>
      </text>
    </comment>
  </commentList>
</comments>
</file>

<file path=xl/sharedStrings.xml><?xml version="1.0" encoding="utf-8"?>
<sst xmlns="http://schemas.openxmlformats.org/spreadsheetml/2006/main" count="611" uniqueCount="456">
  <si>
    <t>პროექტში მონაწილე ძირითადი პერსონალი (გვარი, სახელი)</t>
  </si>
  <si>
    <t>№</t>
  </si>
  <si>
    <t>ხარჯვის კატეგორია</t>
  </si>
  <si>
    <t>როლი პროექტში</t>
  </si>
  <si>
    <t>მათ შორის:</t>
  </si>
  <si>
    <t>წამყვანი ორგანიზაციის სახელწოდება</t>
  </si>
  <si>
    <t>ორგანიზაციის იურიდიული სტატუსი</t>
  </si>
  <si>
    <t>წამყვანი ორგანიზაციის ხელმძღვანელის გვარი, სახელი</t>
  </si>
  <si>
    <t>ხელმოწერა</t>
  </si>
  <si>
    <t>ბეჭედი:</t>
  </si>
  <si>
    <t>თანამონაწილე ორგანიზაციის სახელწოდება</t>
  </si>
  <si>
    <t>თანამონაწილე ორგანიზაციის ხელმძღვანელის გვარი, სახელი</t>
  </si>
  <si>
    <r>
      <t xml:space="preserve">მიზნობრივი კვლევებისა და განვითარების ინიციატივების პროგრამა - მტცუ-სა და შოთა რუსთაველის ეროვნული სამეცნიერო ფონდის 2015 წლის ერთობლივი კონკურსი
პროექტის წარმომდგენი იურიდიული და ფიზიკური პირების ერთობლივი
</t>
    </r>
    <r>
      <rPr>
        <b/>
        <sz val="10"/>
        <color theme="1"/>
        <rFont val="Calibri"/>
        <family val="2"/>
        <charset val="1"/>
        <scheme val="minor"/>
      </rPr>
      <t>გ ა ნ ც ხ ა დ ე ბ ა</t>
    </r>
  </si>
  <si>
    <t>წარმოგიდგენთ რა ინფორმაციას საკონკურსო პროექტის შესახებ, ვადასტურებთ, რომ გავეცანით "მიზნობრივი კვლევებისა და განვითარების ინიციატივების პროგრამის ფარგლებში გამოცხადებული კონკურსისათვის სახელმწიფო სამეცნიერო გრანტების შესახებ" საქართველოს მთავრობის 2011 წლის 16 თებერვლის #86 დადგენილებას, აგრეთვე სსიპ შოთა რუსთაველის ეროვნული სამეცნიერო ფონდის გენერალური დირექტორის ბრძანებას და ჩვენი ხელმოწერით ვაცხადებთ თანხმობას კონკურსის პირობებზე. ასევე ვადასტურებთ, რომ ჩვენ მიერ ფონდის ელექტრონულ სისტემაში ატვირთული და ელ. ფოსტით გამოგზავნილი განაცხადის ინფორმაცია ზუსტია და არ შეიცავს ყალბ მონაცემებს. ამასთან, წამყვანი და თანამონაწილე ორგანიზაციების ხელმძღვანელები ვადასტურებთ პროექტის განხორციელებისათვის საჭირო მატერიალურ-ტექნიკური ბაზის არსებობას. ვეთანხმებით, რომ ფონდი უფლებამოსილია, ნებისმიერ დროს გადაამოწმოს მოწოდებული ინფორმაციის სიზუსტე და რაიმე სიყალბის აღმოჩენის შემთხვევაში მოხსნას წარმოდგენილი პროექტი კონკურსიდან. გთხოვთ, დაარეგისტრიროთ ჩვენი პროექტი მიზნობრივი კვლევებისა და განვითარების ინიციატივების პროგრამა - მტცუ-სა და შოთა რუსთაველის ეროვნული სამეცნიერო ფონდის 2015 წლის ერთობლივ კონკურსში.</t>
  </si>
  <si>
    <r>
      <t>5. პროექტის წარმომდგენი</t>
    </r>
    <r>
      <rPr>
        <b/>
        <sz val="10"/>
        <color theme="1"/>
        <rFont val="Calibri"/>
        <family val="2"/>
        <scheme val="minor"/>
      </rPr>
      <t>:</t>
    </r>
  </si>
  <si>
    <t>წამყვანი</t>
  </si>
  <si>
    <t>თანამონაწილე</t>
  </si>
  <si>
    <t>ორგანიზაციის ტიპი
(წამყვანი/ თანამონაწილე)</t>
  </si>
  <si>
    <t>12 თვე</t>
  </si>
  <si>
    <t>18 თვე</t>
  </si>
  <si>
    <t>24 თვე</t>
  </si>
  <si>
    <t>1 - 1 - საქართველოს ისტორია, საქართველოს ისტორიის წყაროთმცოდნეობა და ისტორიოგრაფია</t>
  </si>
  <si>
    <t>1 - 2 - ქართული ლიტერატურა</t>
  </si>
  <si>
    <t>1 - 3 - ენათმეცნიერება (ქართველური ენები)</t>
  </si>
  <si>
    <t>1 - 4 - ქართული ხელოვნებათმცოდნეობა</t>
  </si>
  <si>
    <t>1 - 5 - საქართველოს ეთნოლოგია</t>
  </si>
  <si>
    <t>1 - 6 - საქართველოს ისტორიული გეოგრაფია და არქეოლოგია</t>
  </si>
  <si>
    <t>1 - 304 - ქართველოლოგია - სხვა</t>
  </si>
  <si>
    <t>1 - 315 - ქართული ენის კორპუსი</t>
  </si>
  <si>
    <t>2 - 7 - წყაროთმცოდნეობა და ისტორიოგრაფია</t>
  </si>
  <si>
    <t>2 - 8 - ძველი მსოფლიო ისტორია</t>
  </si>
  <si>
    <t>2 - 9 - შუა საუკუნეების ისტორია</t>
  </si>
  <si>
    <t>2 - 10 - ახალი და უახლესი ისტორია</t>
  </si>
  <si>
    <t>2 - 11 - არქეოლოგია</t>
  </si>
  <si>
    <t>2 - 12 - ლიტერატურათმცოდნეობა</t>
  </si>
  <si>
    <t>2 - 13 - ენათმეცნიერება (ლინგვისტიკა)</t>
  </si>
  <si>
    <t>2 - 14 - კლასიკური ფილოლოგია</t>
  </si>
  <si>
    <t>2 - 15 - ბიზანტინისტიკა, ნეოგრეცისტიკა</t>
  </si>
  <si>
    <t>2 - 16 - ევროპისმცოდნეობა</t>
  </si>
  <si>
    <t>2 - 17 - აღმოსავლეთმცოდნეობა</t>
  </si>
  <si>
    <t>2 - 18 - ამერიკანისტიკა</t>
  </si>
  <si>
    <t>2 - 19 - ხელოვნებათმცოდნეობა</t>
  </si>
  <si>
    <t>2 - 20 - კულტუროლოგია</t>
  </si>
  <si>
    <t>2 - 21 - ანთროპოლოგია</t>
  </si>
  <si>
    <t>2 - 22 - ეთნოლოგია/ეთნოგრაფია</t>
  </si>
  <si>
    <t>2 - 23 - ფოლკლორი</t>
  </si>
  <si>
    <t>2 - 24 - რელიგიათმცოდნეობა</t>
  </si>
  <si>
    <t>2 - 25 - თეოლოგია</t>
  </si>
  <si>
    <t>2 - 26 - ფილოსოფია, ფილოსოფიის ისტორია</t>
  </si>
  <si>
    <t>2 - 27 - ესთეტიკა</t>
  </si>
  <si>
    <t>2 - 28 - ეთიკა</t>
  </si>
  <si>
    <t>2 - 29 - ლოგიკა</t>
  </si>
  <si>
    <t>2 - 30 - სამართლის თეორია და  ისტორია</t>
  </si>
  <si>
    <t>2 - 31 - საჯარო სამართალი</t>
  </si>
  <si>
    <t>2 - 32 - სისხლის სამართალი</t>
  </si>
  <si>
    <t>2 - 33 - კერძო სამართალი</t>
  </si>
  <si>
    <t>2 - 34 - საერთაშორისო სამართალი</t>
  </si>
  <si>
    <t>2 - 35 - პოლიტიკური მეცნიერებები</t>
  </si>
  <si>
    <t>2 - 36 - საერთაშორისო ურთიერთობები</t>
  </si>
  <si>
    <t>2 - 37 - ფსიქოლოგია, ფსიქოლოგიის ისტორია</t>
  </si>
  <si>
    <t>2 - 38 - სამედიცინო ფსიქოლოგია</t>
  </si>
  <si>
    <t>2 - 39 - განათლების მეცნიერებები - თეორია</t>
  </si>
  <si>
    <t>2 - 40 - განათლების მეცნიერებები - მეთოდოლოგია</t>
  </si>
  <si>
    <t>2 - 41 - სოციოლოგია</t>
  </si>
  <si>
    <t>2 - 42 - დემოგრაფია</t>
  </si>
  <si>
    <t>2 - 43 - საზოგადოებრივი აზრი და მედია</t>
  </si>
  <si>
    <t>2 - 44 - სოციალური, ეკონომიკური, პოლიტიკური  გეოგრაფია</t>
  </si>
  <si>
    <t>2 - 45 - მიკრო- და მაკროეკონომიკა</t>
  </si>
  <si>
    <t>2 - 46 - ეკონომეტრიკა, სტატისტიკური მეთოდები</t>
  </si>
  <si>
    <t>2 - 305 - ჰუმანიტარული და სოციალური მეცნიერებები, ეკონომიკური მეცნიერებები - სხვა</t>
  </si>
  <si>
    <t>2 - 313 - კავკასიოლოგია</t>
  </si>
  <si>
    <t>3 - 47 - მშენებლობა</t>
  </si>
  <si>
    <t>3 - 48 - სამშენებლო კონსტრუქციები, შენობები და ნაგებობები</t>
  </si>
  <si>
    <t>3 - 49 - თბოაირმომარაგება, ვენტილაცია, კონდიცირება, გაზმომარაგება და განათება</t>
  </si>
  <si>
    <t>3 - 50 - წყალმომარაგება, წყალარინება, წყლის რესურსების დაცვის სისტემების მშენებლობა</t>
  </si>
  <si>
    <t>3 - 51 - სამშენებლო მასალები და ნაკეთობები</t>
  </si>
  <si>
    <t>3 - 52 - ჰიდროტექნიკური და მელიორაციული მშენებლობა</t>
  </si>
  <si>
    <t>3 - 53 - საავტომობილო გზებისა და აეროდრომების მშენებლობა</t>
  </si>
  <si>
    <t>3 - 54 - სარკინიგზო გზების მშენებლობა</t>
  </si>
  <si>
    <t>3 - 55 - ხიდები და სატრანსპორტო გვირაბები</t>
  </si>
  <si>
    <t>3 - 56 - ჰიდრავლიკა და საინჟინრო ჰიდროლოგია</t>
  </si>
  <si>
    <t>3 - 57 - შენობა-ნაგებობათა არქიტექტურა</t>
  </si>
  <si>
    <t>3 - 58 - მანქანათმშენებლობა</t>
  </si>
  <si>
    <t>3 - 59 - საინჟინრო მასალათმცოდნეობა</t>
  </si>
  <si>
    <t>3 - 60 - მექანიკური და ფიზიკა-ტექნიკური დამუშავების პროცესები, ჩარხები, იარაღები და ტექნოლოგიური მოწყობილობა</t>
  </si>
  <si>
    <t>3 - 61 - საშემდუღებლო წარმოების ტექნოლოგია და მანქანები</t>
  </si>
  <si>
    <t>3 - 62 - წყალზედა, სახმელეთო და საჰაერო ტრანსპორტი</t>
  </si>
  <si>
    <t>3 - 63 - ელექტროტექნიკა</t>
  </si>
  <si>
    <t>3 - 64 - ენერგეტიკა</t>
  </si>
  <si>
    <t>3 - 65 - არატრადიციული და განახლებადი ენერგეტიკა</t>
  </si>
  <si>
    <t>3 - 66 - სამთო ინჟინერია</t>
  </si>
  <si>
    <t>3 - 67 - მეტალურგია</t>
  </si>
  <si>
    <t>3 - 68 - ლითონმცოდნეობა და ლითონების თერმული დამუშავება</t>
  </si>
  <si>
    <t>3 - 69 - შავი, ფერადი და იშვიათი ლითონების მეტალურგია</t>
  </si>
  <si>
    <t>3 - 70 - საჩამოსხმო წარმოება</t>
  </si>
  <si>
    <t>3 - 71 - ლითონთა წნევით დამუშავება</t>
  </si>
  <si>
    <t>3 - 72 - ფხვნილთა მეტალურგია და კომპოზიციური მასალები</t>
  </si>
  <si>
    <t>3 - 73 - ქიმიური ტექნოლოგია</t>
  </si>
  <si>
    <t>3 - 74 - ნავთობის გადამუშავების ტექნოლოგია</t>
  </si>
  <si>
    <t>3 - 75 - მყარი სათბობების ტექნოლოგია</t>
  </si>
  <si>
    <t>3 - 76 - საფეიქრო და მსუბუქი მრეწველობის მასალათა ნაწარმის ტექნოლოგია</t>
  </si>
  <si>
    <t>3 - 77 - ნანომასალები, ნანოსტრუქტურები, ნანოტექნოლოგია</t>
  </si>
  <si>
    <t>3 - 306 - საინჟინრო მეცნიერებები, მაღალტექნოლოგიური მასალები - სხვა</t>
  </si>
  <si>
    <t>4 - 78 - საინფორმაციო ტექნოლოგიები</t>
  </si>
  <si>
    <t>4 - 79 - ინფორმაციის თეორია და კოდირება</t>
  </si>
  <si>
    <t>4 - 80 - ხელოვნური ინტელექტი</t>
  </si>
  <si>
    <t>4 - 81 - სახეთა ამოცნობა, სახეთა დამუშავება და კომპიუტერული ხედვა</t>
  </si>
  <si>
    <t>4 - 82 - დოკუმენტებისა და ტექსტების კომპიუტერული დამუშავება</t>
  </si>
  <si>
    <t>4 - 83 - კომპიუტერული ლინგვისტიკა</t>
  </si>
  <si>
    <t>4 - 84 - მართვის სისტემები, მართვის სისტემებისა და გამოთვლითი მანქანების ელემენტები და მოწყობილობანი</t>
  </si>
  <si>
    <t>4 - 85 - გამოთვლითი მანქანების, სისტემების, კომპლექსებისა და ქსელების მათემატიკური და პროგრამული უზრუნველყოფა</t>
  </si>
  <si>
    <t>4 - 86 - მონაცემთა ბაზები, მონაცემთა ბაზების მართვა და  გამოყენება</t>
  </si>
  <si>
    <t>4 - 87 - საინფორმაციო სისტემები, ხელსაწყოთმშენებლობა,  მეტროლოგია</t>
  </si>
  <si>
    <t>4 - 88 - საინფორმაციო სისტემების მოდელები</t>
  </si>
  <si>
    <t>4 - 89 - საინფორმაციო სისტემების გამოყენებები.</t>
  </si>
  <si>
    <t>4 - 90 - ტელეკომუნიკაციური სისტემები და ქსელები</t>
  </si>
  <si>
    <t>4 - 91 - რადიოტექნიკა და კავშირგაბმულობა</t>
  </si>
  <si>
    <t>4 - 92 - ელექტრონიკა. ნახევატგამტარული ინტეგრალური სქემები და ხელსაწყოები</t>
  </si>
  <si>
    <t>4 - 307 - საინფორმაციო ტექნოლოგიები, ტელეკომუნიკაციები - სხვა</t>
  </si>
  <si>
    <t>5 - 93 - მათემატიკური ანალიზი</t>
  </si>
  <si>
    <t>5 - 94 - დიფერენციალური განტოლებები</t>
  </si>
  <si>
    <t>5 - 95 - მათემატიკური ფიზიკა</t>
  </si>
  <si>
    <t>5 - 96 - გეომეტრია და ტოპოლოგია</t>
  </si>
  <si>
    <t>5 - 97 - ალბათობის თეორია და მათემატიკური სტატისტიკა</t>
  </si>
  <si>
    <t>5 - 98 - მათემატიკური ლოგიკა</t>
  </si>
  <si>
    <t>5 - 99 - გამოთვლითი მათემატიკა. რიცხვითი მეთოდები.</t>
  </si>
  <si>
    <t>5 - 100 - ვარიაციული აღრიცხვა და ოპტიმალური მართვა; ოპტიმიზაცია</t>
  </si>
  <si>
    <t>5 - 101 - თეორიული მექანიკა</t>
  </si>
  <si>
    <t>5 - 102 - უწყვეტ გარემოთა მექანიკა</t>
  </si>
  <si>
    <t>5 - 103 - ბიომექანიკა</t>
  </si>
  <si>
    <t>5 - 104 - მათემატიკური მოდელირება და სისტემების იდენტიფიკაცია</t>
  </si>
  <si>
    <t>5 - 105 - დისკრეტული მათემატიკა და გრაფთა თეორია</t>
  </si>
  <si>
    <t>5 - 106 - ალგებრა</t>
  </si>
  <si>
    <t>5 - 107 - რიცხვთა თეორია</t>
  </si>
  <si>
    <t>5 - 308 - მათემატიკური მეცნიერებები/ მათემატიკა, მექანიკა - სხვა</t>
  </si>
  <si>
    <t>6 - 108 - თეორიული ფიზიკა</t>
  </si>
  <si>
    <t>6 - 109 - რადიოფიზიკა, ფიზიკური ელექტრონიკა, აკუსტიკა</t>
  </si>
  <si>
    <t>6 - 110 - ოპტიკა, კვანტური ელექტრონიკა</t>
  </si>
  <si>
    <t>6 - 111 - მყარი სხეულების და კვანტური სითხეების ფიზიკა</t>
  </si>
  <si>
    <t>6 - 112 - პლაზმის ფიზიკა და ქიმია</t>
  </si>
  <si>
    <t>6 - 113 - დაბალი ტემპერატურების ფიზიკა</t>
  </si>
  <si>
    <t>6 - 114 - ნახევარგამტარების და დიელექტრიკების ფიზიკა</t>
  </si>
  <si>
    <t>6 - 115 - მაგნიტური მოვლენების ფიზიკა</t>
  </si>
  <si>
    <t>6 - 116 - თბოფიზიკა</t>
  </si>
  <si>
    <t>6 - 117 - ატომურ-მოლეკულური პროცესების ფიზიკა</t>
  </si>
  <si>
    <t>6 - 118 - ატომბირთვისა და ელემენტარულ ნაწილაკთა ფიზიკა</t>
  </si>
  <si>
    <t>6 - 119 - ქიმიური ფიზიკა</t>
  </si>
  <si>
    <t>6 - 120 - კრისტალოგრაფია, კრისტალთა ფიზიკა</t>
  </si>
  <si>
    <t>6 - 121 - პოლიმერების ფიზიკა</t>
  </si>
  <si>
    <t>6 - 122 - ლაზერული ფიზიკა და ლაზერული სპექტროსკოპია</t>
  </si>
  <si>
    <t>6 - 123 - ზეგამტარობა</t>
  </si>
  <si>
    <t>6 - 124 - ნანომასშტაბური მოვლენები</t>
  </si>
  <si>
    <t>6 - 125 - იონოსფეროსა და მაგნეტოსფეროს ფიზიკა</t>
  </si>
  <si>
    <t>6 - 126 - გალაქტიკური ასტრონომია. ვარსკვლავები და ვარსკვლავთ შორის გარემო</t>
  </si>
  <si>
    <t>6 - 127 - ასტროფიზიკა</t>
  </si>
  <si>
    <t>6 - 128 - მზის სისტემის ფიზიკა და ჰელიოფიზიკა</t>
  </si>
  <si>
    <t>6 - 129 - მაღალი ენერგიების ასტროფიზიკა</t>
  </si>
  <si>
    <t>6 - 130 - პლანეტური სისტემები</t>
  </si>
  <si>
    <t>6 - 131 - ასტრობიოლოგია</t>
  </si>
  <si>
    <t>6 - 132 - რადიო ასტრონომია</t>
  </si>
  <si>
    <t>6 - 133 - კოსმოლოგია</t>
  </si>
  <si>
    <t>6 - 134 - არაორგანული ქიმია</t>
  </si>
  <si>
    <t>6 - 135 - ანალიზური ქიმია</t>
  </si>
  <si>
    <t>6 - 136 - ორგანული ქიმია</t>
  </si>
  <si>
    <t>6 - 137 - ფიზიკური ქიმია</t>
  </si>
  <si>
    <t>6 - 138 - ელექტროქიმია</t>
  </si>
  <si>
    <t>6 - 139 - მაღალმოლეკულურ ნაერთთა ქიმია</t>
  </si>
  <si>
    <t>6 - 140 - კოორდინაციულ და ელემენტორგანულ ნაერთთა ქიმია</t>
  </si>
  <si>
    <t>6 - 141 - ბიოორგანული ქიმია</t>
  </si>
  <si>
    <t>6 - 142 - კოლოიდური და ნანოქიმია</t>
  </si>
  <si>
    <t>6 - 143 - ნავთობის ქიმია</t>
  </si>
  <si>
    <t>6 - 144 - რადიოქიმია</t>
  </si>
  <si>
    <t>6 - 145 - ქიმიური კინეტიკა და კატალიზი</t>
  </si>
  <si>
    <t>6 - 146 - კომპოზიციური მასალების ქიმია</t>
  </si>
  <si>
    <t>6 - 147 - მაღალი სისუფთავის ნივთიერებების ქიმია და ტექნოლოგია</t>
  </si>
  <si>
    <t>6 - 148 - მყარი სხეულების ქიმია</t>
  </si>
  <si>
    <t>6 - 309 - ფიზიკური და ქიმიური მეცნიერებები/ საბუნებისმეტყველო მეცნიერებები - სხვა</t>
  </si>
  <si>
    <t>7 - 149 - ზოგადი ბიოლოგია</t>
  </si>
  <si>
    <t>7 - 150 - ზოოლოგია</t>
  </si>
  <si>
    <t>7 - 151 - ბოტანიკა</t>
  </si>
  <si>
    <t>7 - 152 - ჰიდრობიოლოგია</t>
  </si>
  <si>
    <t>7 - 153 - გენეტიკა</t>
  </si>
  <si>
    <t>7 - 154 - რადიობიოლოგია</t>
  </si>
  <si>
    <t>7 - 155 - განვითარების ბიოლოგია</t>
  </si>
  <si>
    <t>7 - 156 - ბიოსისტემათა ეკოლოგია</t>
  </si>
  <si>
    <t>7 - 157 - ბიოინფორმატიკა</t>
  </si>
  <si>
    <t>7 - 158 - ფიზიკურ-ქიმიური ბიოლოგია</t>
  </si>
  <si>
    <t>7 - 159 - გენური ინჟინერია</t>
  </si>
  <si>
    <t>7 - 160 - მაღალმოლეკულური ნაერთების ბიოქიმია</t>
  </si>
  <si>
    <t>7 - 161 - ზოგადი ბიოქიმია</t>
  </si>
  <si>
    <t>7 - 162 - სამედიცინო ბიოქიმია</t>
  </si>
  <si>
    <t>7 - 163 - ნეიროქიმია</t>
  </si>
  <si>
    <t>7 - 164 - ენზიმოლოგია</t>
  </si>
  <si>
    <t>7 - 165 - ბიოფიზიკა</t>
  </si>
  <si>
    <t>7 - 166 - მოლეკულური ბიოლოგია</t>
  </si>
  <si>
    <t>7 - 167 - სამედიცინო ბიოტექნოლოგია</t>
  </si>
  <si>
    <t>7 - 168 - მცენარეთა ფიზიოლოგია</t>
  </si>
  <si>
    <t>7 - 169 - ადამიანისა და ცხოველთა ფიზიოლოგია</t>
  </si>
  <si>
    <t>7 - 170 - უჯრედის ფიზიოლოგია</t>
  </si>
  <si>
    <t>7 - 171 - სენსორული სისტემების ფიზიოლოგია</t>
  </si>
  <si>
    <t>7 - 172 - ვისცერალური სისტემების ფიზიოლოგია</t>
  </si>
  <si>
    <t>7 - 173 - ზოგადი ნეიროფიზიოლოგია</t>
  </si>
  <si>
    <t>7 - 174 - ინტეგრატიული ფიზიოლოგია</t>
  </si>
  <si>
    <t>7 - 175 - თავის ტვინის უმაღლესი ფუნქციების ფიზიოლოგია</t>
  </si>
  <si>
    <t>7 - 176 - მიკრობიოლოგია</t>
  </si>
  <si>
    <t>7 - 177 - ნანობიოტექნოლოგია</t>
  </si>
  <si>
    <t>7 - 310 - სიცოცხლის შემსწავლელი მეცნიერებები - სხვა</t>
  </si>
  <si>
    <t>7 - 314 - ურბანული ტერიტორიების გამწვანება</t>
  </si>
  <si>
    <t>8 - 178 - მეანობა და გინეკოლოგია</t>
  </si>
  <si>
    <t>8 - 179 - რეპროდუქტოლოგია</t>
  </si>
  <si>
    <t>8 - 180 - ენდოკრინოლოგია</t>
  </si>
  <si>
    <t>8 - 181 - ოტორინოლარინგოლოგია</t>
  </si>
  <si>
    <t>8 - 182 - შინაგანი მედიცინა</t>
  </si>
  <si>
    <t>8 - 183 - კარდიოლოგია</t>
  </si>
  <si>
    <t>8 - 184 - პროფილაქტიკური მედიცინა</t>
  </si>
  <si>
    <t>8 - 185 - ოფთალმოლოგია</t>
  </si>
  <si>
    <t>8 - 186 - პედიატრია</t>
  </si>
  <si>
    <t>8 - 187 - ინფექციური სნეულებანი</t>
  </si>
  <si>
    <t>8 - 188 - კანისა და ვენერიული სნეულებანი</t>
  </si>
  <si>
    <t>8 - 189 - ვირუსოლოგია</t>
  </si>
  <si>
    <t>8 - 190 - სამკურნალო ფიზკულტურა და სპორტული მედიცინა</t>
  </si>
  <si>
    <t>8 - 191 - ნევროლოგია</t>
  </si>
  <si>
    <t>8 - 192 - ონკოლოგია</t>
  </si>
  <si>
    <t>8 - 193 - პათოლოგიური ანატომია</t>
  </si>
  <si>
    <t>8 - 194 - პათოლოგიური ფიზიოლოგია</t>
  </si>
  <si>
    <t>8 - 195 - ფსიქიატრია</t>
  </si>
  <si>
    <t>8 - 196 - სამედიცინო რადიოლოგია და რენტგენოლოგია</t>
  </si>
  <si>
    <t>8 - 197 - ნარკოლოგია</t>
  </si>
  <si>
    <t>8 - 198 - სტომატოლოგია</t>
  </si>
  <si>
    <t>8 - 199 - ტრავმატოლოგია და ორთოპედია</t>
  </si>
  <si>
    <t>8 - 200 - ჰისტოლოგია, ციტოლოგია, ემბრიოლოგია</t>
  </si>
  <si>
    <t>8 - 201 - სასამართლო მედიცინა</t>
  </si>
  <si>
    <t>8 - 202 - ადამიანის ანატომია</t>
  </si>
  <si>
    <t>8 - 203 - ფტიზიატრია და პულმონოლოგია</t>
  </si>
  <si>
    <t>8 - 204 - ქირურგია</t>
  </si>
  <si>
    <t>8 - 205 - ენდოსკოპიური ქირურგია</t>
  </si>
  <si>
    <t>8 - 206 - პლასტიკური ქირურგია</t>
  </si>
  <si>
    <t>8 - 207 - ნეიოროქირურგია</t>
  </si>
  <si>
    <t>8 - 208 - ჰემატოლოგია და სისხლის გადასხმა</t>
  </si>
  <si>
    <t>8 - 209 - ეპიდემიოლოგია</t>
  </si>
  <si>
    <t>8 - 210 - სოციოლოგიური ჰიგიენა და ჯანდაცვის ორგანიზაცია</t>
  </si>
  <si>
    <t>8 - 211 - კურორტოლოგია და ფიზიოთერაპია</t>
  </si>
  <si>
    <t>8 - 212 - ბავშვთა ქირურგია</t>
  </si>
  <si>
    <t>8 - 213 - იმუნოლოგია</t>
  </si>
  <si>
    <t>8 - 214 - კრიტიკული მედიცინა და ანესთეზიოლოგია</t>
  </si>
  <si>
    <t>8 - 215 - რევმატოლოგია</t>
  </si>
  <si>
    <t>8 - 216 - უროლოგია, ნეფროლოგია</t>
  </si>
  <si>
    <t>8 - 217 - ტრანსპლანტოლოგია</t>
  </si>
  <si>
    <t>8 - 218 - გულ-სისხლძარღვთა ქირურგია</t>
  </si>
  <si>
    <t>8 - 219 - ლაბორატორიული მედიცინა</t>
  </si>
  <si>
    <t>8 - 220 - პარაზიტოლოგია და ჰელმინტოლოგია</t>
  </si>
  <si>
    <t>8 - 221 - ფარმაკოლოგია</t>
  </si>
  <si>
    <t>8 - 222 - წამალთა ტექნოლოგია და ფარმაცევტული საქმის ორგანიზაცია</t>
  </si>
  <si>
    <t>8 - 223 - ფარმაცევტული ქიმია და ფარმაკოგნოზია.</t>
  </si>
  <si>
    <t>8 - 224 - ტოქსიკოლოგია</t>
  </si>
  <si>
    <t>8 - 225 - ალერგოლოგია</t>
  </si>
  <si>
    <t>8 - 311 - სამედიცინო მეცნიერებები - სხვა</t>
  </si>
  <si>
    <t>9 - 226 - კარტოგრაფია, გეოინფორმატიკა</t>
  </si>
  <si>
    <t>9 - 227 - გლაციოლოგია</t>
  </si>
  <si>
    <t>9 - 228 - მეტეოროლოგია, კლიმატოლოგია</t>
  </si>
  <si>
    <t>9 - 229 - ოკეანოგრაფია</t>
  </si>
  <si>
    <t>9 - 230 - პალეონტოლოგია</t>
  </si>
  <si>
    <t>9 - 231 - სეისმოლოგია</t>
  </si>
  <si>
    <t>9 - 232 - გეოლოგია</t>
  </si>
  <si>
    <t>9 - 233 - საინჟინრო გეოლოგია</t>
  </si>
  <si>
    <t>9 - 234 - საბადოების გეოლოგია</t>
  </si>
  <si>
    <t>9 - 235 - პეტროლოგია</t>
  </si>
  <si>
    <t>9 - 236 - მინერალოგია, კრისტალოგრაფია</t>
  </si>
  <si>
    <t>9 - 237 - ოკეანეების და ზღვების გეოლოგია</t>
  </si>
  <si>
    <t>9 - 238 - ჰიდროგეოლოგია</t>
  </si>
  <si>
    <t>9 - 239 - ტექტონიკა</t>
  </si>
  <si>
    <t>9 - 240 - მყარი დედამიწის ფიზიკა</t>
  </si>
  <si>
    <t>9 - 241 - ჰიდროსფეროს ფიზიკა</t>
  </si>
  <si>
    <t>9 - 242 - საინჟინრო-საძიებო გეოფიზიკა</t>
  </si>
  <si>
    <t>9 - 243 - გეოქიმია</t>
  </si>
  <si>
    <t>9 - 244 - ჰიდროლოგია</t>
  </si>
  <si>
    <t>9 - 245 - ატმოსფეროს ფიზიკა</t>
  </si>
  <si>
    <t>9 - 246 - დაბინძურება და აღდგენა</t>
  </si>
  <si>
    <t>9 - 247 - ნარჩენების მართვა</t>
  </si>
  <si>
    <t>9 - 248 - გარემოს მონიტორინგი და შეფასება</t>
  </si>
  <si>
    <t>9 - 249 - გარემოს დაცვის ტექნოლოგიები</t>
  </si>
  <si>
    <t>9 - 250 - ქიმიური ეკოლოგია</t>
  </si>
  <si>
    <t>9 - 251 - რადიაციული უსაფრთხოება</t>
  </si>
  <si>
    <t>9 - 252 - ბუნებათსარგებლობა და მდგრადი განვითარება</t>
  </si>
  <si>
    <t>10 - 253 - აგრონომია</t>
  </si>
  <si>
    <t>10 - 254 - მცენარეთა დაცვა</t>
  </si>
  <si>
    <t>10 - 255 - სელექცია, გენეტიკა</t>
  </si>
  <si>
    <t>10 - 256 - ნიადაგმცოდნეობა</t>
  </si>
  <si>
    <t>10 - 257 - ზოოტექნიკა</t>
  </si>
  <si>
    <t>10 - 258 - სატყეო მეურნეობა</t>
  </si>
  <si>
    <t>10 - 259 - ვეტერინარია</t>
  </si>
  <si>
    <t>10 - 260 - სოფლის მეურნეობის მექანიზაცია და ელექტრიფიკაცია</t>
  </si>
  <si>
    <t>10 - 261 - სასურსათო პროდუქტების ტექნოლოგია და უსაფრთხოება</t>
  </si>
  <si>
    <t>10 - 262 - აგრობიოტექნოლოგია</t>
  </si>
  <si>
    <t>10 - 263 - სასოფლო-სამეურნეო მელიორაცია</t>
  </si>
  <si>
    <t>10 - 312 - აგრარული მეცნიერებები - სხვა</t>
  </si>
  <si>
    <t>დიახ</t>
  </si>
  <si>
    <t>არა</t>
  </si>
  <si>
    <t>1.1</t>
  </si>
  <si>
    <t>მ.შ. წამყვანი ორგანიზაცია</t>
  </si>
  <si>
    <t>1.2</t>
  </si>
  <si>
    <t>მ.შ. თანამონაწილე ორგანიზაცია</t>
  </si>
  <si>
    <t>2.1</t>
  </si>
  <si>
    <t>2.2</t>
  </si>
  <si>
    <t>3.1</t>
  </si>
  <si>
    <t>3.2</t>
  </si>
  <si>
    <t>4.1</t>
  </si>
  <si>
    <t>4.2</t>
  </si>
  <si>
    <t>5.1</t>
  </si>
  <si>
    <t>5.2</t>
  </si>
  <si>
    <t>6.1</t>
  </si>
  <si>
    <t>6.2</t>
  </si>
  <si>
    <t>პროექტში მონაწილე წამყვანი ორგანიზაცია:</t>
  </si>
  <si>
    <t>პროექტის ხელმძღვანელის სახელი, გვარი:</t>
  </si>
  <si>
    <t>პროექტის ხანგრძლივობა (თვეები):</t>
  </si>
  <si>
    <t>პროექტის კოორდინატორის სახელი, გვარი:</t>
  </si>
  <si>
    <t>პროექტის სახელწოდება:</t>
  </si>
  <si>
    <t>პროექტის საერთო ბიუჯეტი:</t>
  </si>
  <si>
    <t>ფონდიდან მოთხოვნილი საერთო თანხის ოდენობა:</t>
  </si>
  <si>
    <t xml:space="preserve"> პროექტის საერთო ბიუჯეტი</t>
  </si>
  <si>
    <t>1.1.1</t>
  </si>
  <si>
    <t>1.1.2.</t>
  </si>
  <si>
    <t>1.1.3</t>
  </si>
  <si>
    <t>1.1.4</t>
  </si>
  <si>
    <t>1.1.5</t>
  </si>
  <si>
    <t>1.1.6</t>
  </si>
  <si>
    <t>1.1.7</t>
  </si>
  <si>
    <t>1.1.8</t>
  </si>
  <si>
    <t>1.1.9</t>
  </si>
  <si>
    <t>1.1.10</t>
  </si>
  <si>
    <t>პროექტის კოორდინატორი- სახლი, გვარი</t>
  </si>
  <si>
    <t xml:space="preserve">ძირითადი პერსონალი  - სახელი, გვარი </t>
  </si>
  <si>
    <t xml:space="preserve">ძირითადი პერსონალი - სახელი, გვარი </t>
  </si>
  <si>
    <t>1.2.1</t>
  </si>
  <si>
    <t>1.2.2</t>
  </si>
  <si>
    <t>1.2.3</t>
  </si>
  <si>
    <t>1.2.4</t>
  </si>
  <si>
    <t>1.2.5</t>
  </si>
  <si>
    <t>1.2.6</t>
  </si>
  <si>
    <t>1.2.7</t>
  </si>
  <si>
    <t>1.2.8</t>
  </si>
  <si>
    <t>1.2.9</t>
  </si>
  <si>
    <t>1.2.10</t>
  </si>
  <si>
    <t>მ.შ. წამყვანი ორგანიზაცია**</t>
  </si>
  <si>
    <t>დამხმარე პერსონალის შრომის ანაზღაურება***</t>
  </si>
  <si>
    <r>
      <t xml:space="preserve">*** </t>
    </r>
    <r>
      <rPr>
        <b/>
        <sz val="10"/>
        <color theme="1"/>
        <rFont val="Calibri"/>
        <family val="2"/>
        <scheme val="minor"/>
      </rPr>
      <t>დამხმარე პერსონალის</t>
    </r>
    <r>
      <rPr>
        <sz val="10"/>
        <color theme="1"/>
        <rFont val="Calibri"/>
        <family val="2"/>
        <scheme val="minor"/>
      </rPr>
      <t xml:space="preserve"> ჩამონათვალში უნდა მიეთითოს მხოლოდ პერსონალის პოზიცია (მაგ. ლაბორანტი, კონსულტანტი, IT სპეციალისტი და სხვ.). </t>
    </r>
    <r>
      <rPr>
        <b/>
        <sz val="10"/>
        <color theme="1"/>
        <rFont val="Calibri"/>
        <family val="2"/>
        <scheme val="minor"/>
      </rPr>
      <t>არ არის საჭირო სახელის და გვარის მითითება.</t>
    </r>
  </si>
  <si>
    <t>შენიშვნები:</t>
  </si>
  <si>
    <t>დამხმარე პერსონალი  - პოზიცია</t>
  </si>
  <si>
    <t>2.2.1</t>
  </si>
  <si>
    <t>2.2.2</t>
  </si>
  <si>
    <t>2.2.3</t>
  </si>
  <si>
    <t>2.2.4</t>
  </si>
  <si>
    <t>2.2.5</t>
  </si>
  <si>
    <t>2.1.1</t>
  </si>
  <si>
    <t>2.1.2</t>
  </si>
  <si>
    <t>2.1.3</t>
  </si>
  <si>
    <t>2.1.4</t>
  </si>
  <si>
    <t>2.1.5</t>
  </si>
  <si>
    <t>მივლინება ****</t>
  </si>
  <si>
    <t xml:space="preserve">ძირითადი პერსონალის საგრანტო დაფინანსება* </t>
  </si>
  <si>
    <t>საქონელი და მომსახურება*****</t>
  </si>
  <si>
    <t>ძირითადი აქტივები ******</t>
  </si>
  <si>
    <t>ზედნადები ხარჯი *******</t>
  </si>
  <si>
    <t>4.1.1</t>
  </si>
  <si>
    <t>4.1.2</t>
  </si>
  <si>
    <t>4.1.3</t>
  </si>
  <si>
    <t>4.2.1</t>
  </si>
  <si>
    <t>4.2.2</t>
  </si>
  <si>
    <t>4.2.3</t>
  </si>
  <si>
    <t>5.1.1</t>
  </si>
  <si>
    <t>5.2.1</t>
  </si>
  <si>
    <t>5.1.2</t>
  </si>
  <si>
    <t>5.1.3</t>
  </si>
  <si>
    <t>5.1.4</t>
  </si>
  <si>
    <t>5.2.2</t>
  </si>
  <si>
    <t>5.2.3</t>
  </si>
  <si>
    <t>5.2.4</t>
  </si>
  <si>
    <t>დამატებითი შენიშვნები ბიუჯეტის მოთხოვნებთან დაკავშირებით</t>
  </si>
  <si>
    <r>
      <rPr>
        <b/>
        <sz val="8"/>
        <color theme="1"/>
        <rFont val="Calibri"/>
        <family val="2"/>
        <scheme val="minor"/>
      </rPr>
      <t xml:space="preserve">B </t>
    </r>
    <r>
      <rPr>
        <sz val="8"/>
        <color theme="1"/>
        <rFont val="Calibri"/>
        <family val="2"/>
        <scheme val="minor"/>
      </rPr>
      <t>თანადაფინანსება</t>
    </r>
  </si>
  <si>
    <r>
      <rPr>
        <b/>
        <sz val="8"/>
        <color theme="1"/>
        <rFont val="Calibri"/>
        <family val="2"/>
        <scheme val="minor"/>
      </rPr>
      <t xml:space="preserve">D </t>
    </r>
    <r>
      <rPr>
        <sz val="8"/>
        <color theme="1"/>
        <rFont val="Calibri"/>
        <family val="2"/>
        <scheme val="minor"/>
      </rPr>
      <t>თანადაფინანსება</t>
    </r>
  </si>
  <si>
    <r>
      <rPr>
        <b/>
        <sz val="8"/>
        <color theme="1"/>
        <rFont val="Calibri"/>
        <family val="2"/>
        <scheme val="minor"/>
      </rPr>
      <t xml:space="preserve">F  </t>
    </r>
    <r>
      <rPr>
        <sz val="8"/>
        <color theme="1"/>
        <rFont val="Calibri"/>
        <family val="2"/>
        <scheme val="minor"/>
      </rPr>
      <t>თანადაფინანსება</t>
    </r>
  </si>
  <si>
    <t>სულ პროექტის ბიუჯეტი (=1+2+3+4+5+6)</t>
  </si>
  <si>
    <r>
      <t xml:space="preserve">******* </t>
    </r>
    <r>
      <rPr>
        <b/>
        <sz val="10"/>
        <color theme="1"/>
        <rFont val="Calibri"/>
        <family val="2"/>
        <scheme val="minor"/>
      </rPr>
      <t xml:space="preserve">ზედნადები ხარჯი </t>
    </r>
    <r>
      <rPr>
        <sz val="10"/>
        <color theme="1"/>
        <rFont val="Calibri"/>
        <family val="2"/>
        <scheme val="minor"/>
      </rPr>
      <t>არ უნდა აღემატებოდეს ფონდიდან მოთხოვნილი დაფინანსების 7%-ს.</t>
    </r>
  </si>
  <si>
    <r>
      <t xml:space="preserve">** </t>
    </r>
    <r>
      <rPr>
        <b/>
        <sz val="10"/>
        <color theme="1"/>
        <rFont val="Calibri"/>
        <family val="2"/>
        <scheme val="minor"/>
      </rPr>
      <t>ძირითადი პერსონალის</t>
    </r>
    <r>
      <rPr>
        <sz val="10"/>
        <color theme="1"/>
        <rFont val="Calibri"/>
        <family val="2"/>
        <scheme val="minor"/>
      </rPr>
      <t xml:space="preserve"> ჩამონათვალში უნდა მიეთითოს სახელი, გვარი და  პოზიცია პროექტში</t>
    </r>
  </si>
  <si>
    <r>
      <t xml:space="preserve">**** </t>
    </r>
    <r>
      <rPr>
        <b/>
        <sz val="10"/>
        <color theme="1"/>
        <rFont val="Calibri"/>
        <family val="2"/>
        <scheme val="minor"/>
      </rPr>
      <t xml:space="preserve">მივლინების გრაფაში </t>
    </r>
    <r>
      <rPr>
        <sz val="10"/>
        <color theme="1"/>
        <rFont val="Calibri"/>
        <family val="2"/>
        <scheme val="minor"/>
      </rPr>
      <t>გთხოვთ მიუთითოთ ძირითადი და დამხმარე პერსონალის მივლინების ხარჯის ჯამური ოდენობა შესაბამისი საანგარიშო პერიოდისთვის</t>
    </r>
  </si>
  <si>
    <t>ანაზღაურების თვეების რაოდენობა</t>
  </si>
  <si>
    <t>ერთეულის თანხა ლარში</t>
  </si>
  <si>
    <t>რაოდენობა</t>
  </si>
  <si>
    <t>ად. რაოდენობა</t>
  </si>
  <si>
    <t>მივლინება ქვეყნის გარეთ</t>
  </si>
  <si>
    <t>მივლინება ქვეყნის შიგნით</t>
  </si>
  <si>
    <t>Checking of total budget</t>
  </si>
  <si>
    <t>4.1.4</t>
  </si>
  <si>
    <t>4.1.5</t>
  </si>
  <si>
    <t>4.2.4</t>
  </si>
  <si>
    <t>4.2.5</t>
  </si>
  <si>
    <t>5.1.5</t>
  </si>
  <si>
    <t>5.2.5</t>
  </si>
  <si>
    <t>5.  მიაქციეთ ყურადღება, რომ ყველა შევსებულ გრაფაში ტექსტი სრულად ჩანდეს.</t>
  </si>
  <si>
    <t>ხარჯის კატეგორია</t>
  </si>
  <si>
    <t>4.1.6</t>
  </si>
  <si>
    <t>4.1.7</t>
  </si>
  <si>
    <t>4.1.8</t>
  </si>
  <si>
    <t>4.1.9</t>
  </si>
  <si>
    <t>4.1.10</t>
  </si>
  <si>
    <t>4.2.6</t>
  </si>
  <si>
    <t>4.2.7</t>
  </si>
  <si>
    <t>4.2.8</t>
  </si>
  <si>
    <t>4.2.9</t>
  </si>
  <si>
    <t>4.2.10</t>
  </si>
  <si>
    <t>დღეების რაოდენობა</t>
  </si>
  <si>
    <t>5.1.6</t>
  </si>
  <si>
    <t>5.1.7</t>
  </si>
  <si>
    <t>5.1.8</t>
  </si>
  <si>
    <t>5.1.9</t>
  </si>
  <si>
    <t>5.1.10</t>
  </si>
  <si>
    <t>5.2.6</t>
  </si>
  <si>
    <t>5.2.7</t>
  </si>
  <si>
    <r>
      <rPr>
        <b/>
        <sz val="8"/>
        <color theme="1"/>
        <rFont val="Calibri"/>
        <family val="2"/>
        <scheme val="minor"/>
      </rPr>
      <t xml:space="preserve">H
</t>
    </r>
    <r>
      <rPr>
        <sz val="8"/>
        <color theme="1"/>
        <rFont val="Calibri"/>
        <family val="2"/>
        <scheme val="minor"/>
      </rPr>
      <t>თანადაფინანსება (B+D+F)</t>
    </r>
  </si>
  <si>
    <t>I
    სულ (ფონდიდან მოთხოვნილი თანხა + თანადაფინანსება  / G+H)</t>
  </si>
  <si>
    <t>5.2.8</t>
  </si>
  <si>
    <t>5.2.9</t>
  </si>
  <si>
    <t>5.2.10</t>
  </si>
  <si>
    <t xml:space="preserve">წლიური ბიუჯეტის 60%-ს ამ დებულების პირველი მუხლის მე-2 პუნქტის „ე“ და „ვ“ ქვეპუნქტით განსაზღვრულ სამეცნიერო მიმართულებებში შემოსული პროექტებისთვის; 
</t>
  </si>
  <si>
    <t xml:space="preserve">წლიური ბიუჯეტის 45%-ს ამ დებულების პირველი მუხლის მე-2 პუნქტის „ა“, „ბ“, „გ“ და „დ“ ქვეპუნქტებით განსაზღვრულ სამეცნიერო მიმართულებებში წარმოდგენილი პროექტებისთვის. 
</t>
  </si>
  <si>
    <t>III საანგარიშო პერიოდი 
(25-36) თვე</t>
  </si>
  <si>
    <t>II  საანგარიშო პერიოდი                      
(13-24) თვე</t>
  </si>
  <si>
    <t>I  საანგარიშო პერიოდი                      
(1-12) თვე</t>
  </si>
  <si>
    <t>უცხოეთში მოღვაწე თანამემამულეთა მონაწილეობით ერთობლივი კვლევებისათვის სახელმწიფო სამეცნიერო გრანტების კონკურსში წარმოსადგენი ბიუჯეტის ფორმა</t>
  </si>
  <si>
    <r>
      <rPr>
        <b/>
        <sz val="8"/>
        <color theme="1"/>
        <rFont val="Calibri"/>
        <family val="2"/>
        <charset val="1"/>
        <scheme val="minor"/>
      </rPr>
      <t xml:space="preserve">J      </t>
    </r>
    <r>
      <rPr>
        <sz val="8"/>
        <color theme="1"/>
        <rFont val="Calibri"/>
        <family val="2"/>
        <charset val="1"/>
        <scheme val="minor"/>
      </rPr>
      <t xml:space="preserve">                                     მთლიანი ბიუჯეტი </t>
    </r>
  </si>
  <si>
    <r>
      <t xml:space="preserve">1. ივსება მხოლოდ მწვანედ შეფერილი უჯრები. </t>
    </r>
    <r>
      <rPr>
        <b/>
        <sz val="10"/>
        <color theme="1"/>
        <rFont val="Calibri"/>
        <family val="2"/>
        <scheme val="minor"/>
      </rPr>
      <t>ფორმულების უჯრების შეცვლა დაუშვებელია!</t>
    </r>
  </si>
  <si>
    <r>
      <t xml:space="preserve">3. </t>
    </r>
    <r>
      <rPr>
        <b/>
        <sz val="10"/>
        <color theme="1"/>
        <rFont val="Calibri"/>
        <family val="2"/>
        <scheme val="minor"/>
      </rPr>
      <t>ზედნადები</t>
    </r>
    <r>
      <rPr>
        <sz val="10"/>
        <color theme="1"/>
        <rFont val="Calibri"/>
        <family val="2"/>
        <scheme val="minor"/>
      </rPr>
      <t xml:space="preserve"> ხარჯების მოცულობა </t>
    </r>
    <r>
      <rPr>
        <b/>
        <sz val="10"/>
        <color theme="1"/>
        <rFont val="Calibri"/>
        <family val="2"/>
        <scheme val="minor"/>
      </rPr>
      <t>არ უნდა აღემატებოდეს ფონდიდან მოთხოვნილი მთლიანი დაფინანსების  7 %-ს.</t>
    </r>
  </si>
  <si>
    <r>
      <t xml:space="preserve">4. </t>
    </r>
    <r>
      <rPr>
        <b/>
        <sz val="10"/>
        <color theme="1"/>
        <rFont val="Calibri"/>
        <family val="2"/>
        <scheme val="minor"/>
      </rPr>
      <t xml:space="preserve"> ძირითადი პერსონალის ყოველთვიური საგრანტო დაფინანსებისა და დამხმარე პერსონალის ყოველთვიური შრომის ანაზღაურების წლიური ჯამი არ უნდა  აღემატებოდეს:</t>
    </r>
  </si>
  <si>
    <t xml:space="preserve">პროექტის საერთო ბიუჯეტი </t>
  </si>
  <si>
    <t>პროექტში მონაწილე თანამონაწილე ორგანიზაცია (ასეთის არსებობის შემთხვევაში)</t>
  </si>
  <si>
    <t>თანადაფინანსების საერთო თანხის ოდენობა  (ასეთის არსებობის შემთხვევაში):</t>
  </si>
  <si>
    <t xml:space="preserve">პროექტის საერთო ბიუჯეტი ივსება ეროვნულ ვალუტაში. </t>
  </si>
  <si>
    <t>2. ფონდიდან მოთხოვნილი დაფინანსება ხდება შემდეგი სქემით: 
2.1 დებულების პირველი მუხლის მე-2 პუნქტის „ა“, „ბ“, „გ“ და „დ“ ქვეპუნქტებით განსაზღვრული სამეცნიერო მიმართულებებისათვის: 24 თვიანი  პროექტებისათვის - არაუმეტეს 140 000 ლარისა; 36 თვიანი პროექტებისათვის - არაუმეტეს 210 000 ლარისა.   
2.2   დებულების პირველი მუხლის მე-2 პუნქტის „ე“ და „ვ“  ქვეპუნქტებით განსაზღვრული სამეცნიერო მიმართულებებისათვის: 24 თვიანი პროექტებისთვის - არაუმეტეს 100 000 ლარისა;  36 თვიანი პროექტებისათვის - არაუმეტეს 150 000 ლარისა;
2.3დებულების პირველი მუხლის მე-2 პუნქტის „ზ“ ქვეპუნქტით გათვალისწინებულ სამეცნიერო მიმართულებაში შემოსულ პროექტებში, რომლებიც მოიცავს საბუნებისმეტყველო ან/და სამედიცინო  ან/და  აგრარულ მეცნიერებებს ან/და ინჟინერიასა და ტექნოლოგიებს მოქმედებს ამ პუნქტის „ა“ ქვეპუნქტით გათვალისწინებული დაფინანსების სქემა, ხოლო პროექტებს, რომელიც მოიცავს ჰუმანიტარულ ან/და სოციალურ მეცნიერებებს, მოქმედებს ამ პუნქტის „ბ“ ქვეპუნქტით გათვალისწინებული დაფინანსების სქემა.</t>
  </si>
  <si>
    <t xml:space="preserve">3.პროექტის წლიური ბიუჯეტი დებულების პირველი მუხლის მე-2 პუნქტით განსაზღვრული სამეცნიერო მიმართულებების მიხედვით არ უნდა აღემატებოდეს:
ა)  „ა“, „ბ“, „გ“ და „დ“ ქვეპუნქტებით განსაზღვრული სამეცნიერო მიმართულებებისათის - 70 000 ლარს;
ბ) „ე“ და „ვ“ ქვეპუნქტებით განსაზღვრული სამეცნიერო მიმართულებებისათვის - 50 000 ლარს;
გ) „ზ“ ქვეპუნქტით განსაზღვრული სამეცნიერო მიმართულებისათვის  რომლებიც მოიცავს საბუნებისმეტყველო ან/და სამედიცინო ან/და აგრარულ მეცნიერებებს ან/და ინჟინერიასა და ტექნოლოგიებს -  70 000  ლარს, ხოლო პროექტებისათვის რომელიც მოიცავს  ჰუმანიტარულ ან/და სოციალურ მეცნიერებებს - 50 000 ლარს.
</t>
  </si>
  <si>
    <t>პროექტის ხელმძღვანელი- სახელი, გვარი</t>
  </si>
  <si>
    <t xml:space="preserve">ამ დებულების პირველი მუხლის მე-2 პუნქტის „ზ“ ქვეპუნქტით გათვალისწინებულ სამეცნიერო მიმართულებაში წარმოდგენილი პროექტებისთვის, რომლებიც მოიცავს საბუნებისმეტყველო ან/და სამედიცინო ან/და  აგრარულ მეცნიერებებს ან/და ინჟინერიასა და ტექნოლოგიებს, წლიური ბიუჯეტის 45%-ს, ხოლო პროექტებს, რომელიც მოიცავს ჰუმანიტარულ ან/და სოციალურ მეცნიერებებს  - 60%-ს.
</t>
  </si>
  <si>
    <t xml:space="preserve">პროექტის ბიუჯეტის (ფონდიდან მოთხოვნილი თანხის) დასაბუთება </t>
  </si>
  <si>
    <r>
      <t xml:space="preserve">ბიუჯეტის ხარჯვითი კატეგორიებში მოთხოვნილი თანხების მიზნობრიობის განმარტება სიტყვიერად </t>
    </r>
    <r>
      <rPr>
        <i/>
        <sz val="9"/>
        <color theme="1"/>
        <rFont val="Calibri"/>
        <family val="2"/>
        <scheme val="minor"/>
      </rPr>
      <t xml:space="preserve">(მაგ. მიუთითეთ პერსონალი სამუშაო დროის რა პროცენტს დაუთმობს პროექტს,  ან მივლინების შემთხვევაში კონრეტულად რა ტიპის სამოგზაურო ხარჯებია ნაგულისხმები: კონფერენციაზე მგზავრობა, რამდენი პერსონალის, რამდენი ხნით. ასევე კონკრეტული მომსახურების, ან ნივთის შესყიდვა პროექტის რომელ ამოცანასთანაა დაკავშირებული და სხვ.). </t>
    </r>
  </si>
  <si>
    <t>დანართი №5</t>
  </si>
  <si>
    <t>I ტრანშის ოდენობა ფონდის საგრანტო დაფინანსებიდან</t>
  </si>
  <si>
    <t>II ტრანშის ოდენობა ფონდის საგრანტო დაფინანსებიდან</t>
  </si>
  <si>
    <t>III ტრანშის ოდენობა ფონდის საგრანტო დაფინანსებიდან</t>
  </si>
  <si>
    <t>* დამატებითი ველის საჭიროების შემთხვევაში გთხოვთ, დაამატოთ შესაბამის ხარჯვით კატეგორიაში ბიუჯეტის სტრიქონი</t>
  </si>
  <si>
    <r>
      <rPr>
        <b/>
        <sz val="10"/>
        <color theme="1"/>
        <rFont val="Calibri"/>
        <family val="2"/>
        <scheme val="minor"/>
      </rPr>
      <t xml:space="preserve">***** საქონელსა და მომსახურებაში </t>
    </r>
    <r>
      <rPr>
        <sz val="10"/>
        <color theme="1"/>
        <rFont val="Calibri"/>
        <family val="2"/>
        <scheme val="minor"/>
      </rPr>
      <t xml:space="preserve">გთხოვთ, დაამატოთ შესაბამისი საბიუჯეტო სტრიქონები, </t>
    </r>
    <r>
      <rPr>
        <b/>
        <sz val="10"/>
        <color theme="1"/>
        <rFont val="Calibri"/>
        <family val="2"/>
        <scheme val="minor"/>
      </rPr>
      <t>ჩაწეროთ სიტყვიერად შესყიდვების ჩამონათვალი რაოდენობისა და ვიწრო სპეციფიკაციების მითითების გარეშე</t>
    </r>
    <r>
      <rPr>
        <sz val="10"/>
        <color theme="1"/>
        <rFont val="Calibri"/>
        <family val="2"/>
        <scheme val="minor"/>
      </rPr>
      <t xml:space="preserve">, ხოლო თანხა მიუთითეთ </t>
    </r>
    <r>
      <rPr>
        <b/>
        <sz val="10"/>
        <color theme="1"/>
        <rFont val="Calibri"/>
        <family val="2"/>
        <scheme val="minor"/>
      </rPr>
      <t xml:space="preserve">ჯამურად შესაბამისი საანგარიშო პერიოდისთვის. </t>
    </r>
  </si>
  <si>
    <r>
      <t xml:space="preserve">****** </t>
    </r>
    <r>
      <rPr>
        <b/>
        <sz val="10"/>
        <color theme="1"/>
        <rFont val="Calibri"/>
        <family val="2"/>
        <scheme val="minor"/>
      </rPr>
      <t>ძირითად აქტივებში</t>
    </r>
    <r>
      <rPr>
        <sz val="10"/>
        <color theme="1"/>
        <rFont val="Calibri"/>
        <family val="2"/>
        <charset val="1"/>
        <scheme val="minor"/>
      </rPr>
      <t xml:space="preserve"> გთხოვთ, დაამატოთ შესაბამისი საბიუჯეტო</t>
    </r>
    <r>
      <rPr>
        <sz val="10"/>
        <color theme="1"/>
        <rFont val="Calibri"/>
        <family val="2"/>
        <scheme val="minor"/>
      </rPr>
      <t xml:space="preserve"> სტრიქონები,</t>
    </r>
    <r>
      <rPr>
        <sz val="10"/>
        <color theme="1"/>
        <rFont val="Calibri"/>
        <family val="2"/>
        <charset val="1"/>
        <scheme val="minor"/>
      </rPr>
      <t xml:space="preserve"> ჩაწეროთ </t>
    </r>
    <r>
      <rPr>
        <b/>
        <sz val="10"/>
        <color theme="1"/>
        <rFont val="Calibri"/>
        <family val="2"/>
        <scheme val="minor"/>
      </rPr>
      <t>სიტყვიერად  ჩამონათვალი ვიწრო სპეციფიკაციების მითითების გარეშე.</t>
    </r>
    <r>
      <rPr>
        <sz val="10"/>
        <color theme="1"/>
        <rFont val="Calibri"/>
        <family val="2"/>
        <charset val="1"/>
        <scheme val="minor"/>
      </rPr>
      <t xml:space="preserve">  ძირითადი აქტივები არის აქტივები, რომლებიც ერთ წელზე მეტი დროის განმავლობაში მრავალჯერადად ან განუწყვეტლივ გამოიყენება წარმოების ან მომსახურების პროცესში და რომელთა ღირებულებაც შეადგენს 500 ლარ</t>
    </r>
    <r>
      <rPr>
        <sz val="10"/>
        <color theme="1"/>
        <rFont val="Calibri"/>
        <family val="2"/>
        <scheme val="minor"/>
      </rPr>
      <t xml:space="preserve">ს ან </t>
    </r>
    <r>
      <rPr>
        <sz val="10"/>
        <color theme="1"/>
        <rFont val="Calibri"/>
        <family val="2"/>
        <charset val="1"/>
        <scheme val="minor"/>
      </rPr>
      <t xml:space="preserve"> მეტს.</t>
    </r>
  </si>
  <si>
    <t xml:space="preserve"> (ივსება მხოლოდ ღია მწვანედ შეფერილი უჯრები. ფორმულების უჯრების შეცვლა დაუშვებელია!)</t>
  </si>
  <si>
    <t>ად.
 რაოდენობა</t>
  </si>
  <si>
    <t>G 
ფონდიდან მოთხოვნილი თანხა (A+C+E)</t>
  </si>
  <si>
    <t>E 
ფონდიდან მოთხოვნილი თანხა</t>
  </si>
  <si>
    <t>C
 ფონდიდან მოთხოვნილი თანხა</t>
  </si>
  <si>
    <t>A 
ფონდიდან მოთხოვნილი თანხა</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</si>
</sst>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45" x14ac:knownFonts="1">
    <font>
      <sz val="11"/>
      <color theme="1"/>
      <name val="Calibri"/>
      <family val="2"/>
      <charset val="1"/>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Calibri"/>
      <family val="2"/>
      <charset val="1"/>
      <scheme val="minor"/>
    </font>
    <font>
      <b/>
      <sz val="10"/>
      <color theme="1"/>
      <name val="Calibri"/>
      <family val="2"/>
      <scheme val="minor"/>
    </font>
    <font>
      <b/>
      <sz val="10"/>
      <color theme="1"/>
      <name val="Calibri"/>
      <family val="2"/>
      <charset val="1"/>
      <scheme val="minor"/>
    </font>
    <font>
      <sz val="5"/>
      <color rgb="FFFF0000"/>
      <name val="Calibri"/>
      <family val="2"/>
      <charset val="1"/>
      <scheme val="minor"/>
    </font>
    <font>
      <sz val="10"/>
      <name val="Calibri"/>
      <family val="2"/>
      <charset val="1"/>
      <scheme val="minor"/>
    </font>
    <font>
      <b/>
      <sz val="9"/>
      <color indexed="81"/>
      <name val="Tahoma"/>
      <family val="2"/>
    </font>
    <font>
      <b/>
      <i/>
      <sz val="11"/>
      <color theme="1"/>
      <name val="Calibri"/>
      <family val="2"/>
      <charset val="1"/>
      <scheme val="minor"/>
    </font>
    <font>
      <b/>
      <sz val="11"/>
      <color theme="1"/>
      <name val="Calibri"/>
      <family val="2"/>
      <charset val="1"/>
      <scheme val="minor"/>
    </font>
    <font>
      <b/>
      <sz val="11"/>
      <color theme="1"/>
      <name val="Calibri"/>
      <family val="2"/>
      <scheme val="minor"/>
    </font>
    <font>
      <sz val="10"/>
      <color theme="1"/>
      <name val="Calibri"/>
      <family val="2"/>
      <scheme val="minor"/>
    </font>
    <font>
      <b/>
      <sz val="12"/>
      <color theme="1"/>
      <name val="Calibri"/>
      <family val="2"/>
      <scheme val="minor"/>
    </font>
    <font>
      <sz val="11"/>
      <color theme="1"/>
      <name val="Calibri"/>
      <family val="2"/>
      <charset val="1"/>
      <scheme val="minor"/>
    </font>
    <font>
      <sz val="8"/>
      <color theme="1"/>
      <name val="Calibri"/>
      <family val="2"/>
      <scheme val="minor"/>
    </font>
    <font>
      <sz val="11"/>
      <name val="Calibri"/>
      <family val="2"/>
      <charset val="1"/>
      <scheme val="minor"/>
    </font>
    <font>
      <b/>
      <sz val="10"/>
      <name val="Calibri"/>
      <family val="2"/>
      <charset val="1"/>
      <scheme val="minor"/>
    </font>
    <font>
      <b/>
      <sz val="11"/>
      <name val="Calibri"/>
      <family val="2"/>
      <charset val="1"/>
      <scheme val="minor"/>
    </font>
    <font>
      <b/>
      <sz val="10"/>
      <color theme="1"/>
      <name val="Calibri"/>
      <family val="2"/>
    </font>
    <font>
      <sz val="10"/>
      <name val="Calibri"/>
      <family val="2"/>
      <scheme val="minor"/>
    </font>
    <font>
      <b/>
      <sz val="8"/>
      <color theme="1"/>
      <name val="Calibri"/>
      <family val="2"/>
      <scheme val="minor"/>
    </font>
    <font>
      <b/>
      <sz val="8"/>
      <color rgb="FF002060"/>
      <name val="Calibri"/>
      <family val="2"/>
      <scheme val="minor"/>
    </font>
    <font>
      <sz val="12"/>
      <color theme="1"/>
      <name val="Calibri"/>
      <family val="2"/>
      <scheme val="minor"/>
    </font>
    <font>
      <b/>
      <u/>
      <sz val="11"/>
      <color theme="1"/>
      <name val="Calibri"/>
      <family val="2"/>
      <charset val="1"/>
      <scheme val="minor"/>
    </font>
    <font>
      <b/>
      <u/>
      <sz val="10"/>
      <color theme="1"/>
      <name val="Calibri"/>
      <family val="2"/>
      <scheme val="minor"/>
    </font>
    <font>
      <b/>
      <sz val="11"/>
      <color rgb="FFFF0000"/>
      <name val="Calibri"/>
      <family val="2"/>
      <scheme val="minor"/>
    </font>
    <font>
      <b/>
      <sz val="20"/>
      <color theme="1"/>
      <name val="Calibri"/>
      <family val="2"/>
      <scheme val="minor"/>
    </font>
    <font>
      <sz val="11"/>
      <color rgb="FF002060"/>
      <name val="Calibri"/>
      <family val="2"/>
      <scheme val="minor"/>
    </font>
    <font>
      <sz val="9"/>
      <color rgb="FF002060"/>
      <name val="Sylfaen"/>
      <family val="1"/>
    </font>
    <font>
      <b/>
      <sz val="11"/>
      <color rgb="FF002060"/>
      <name val="Calibri"/>
      <family val="2"/>
      <scheme val="minor"/>
    </font>
    <font>
      <sz val="11"/>
      <color rgb="FF002060"/>
      <name val="Calibri"/>
      <family val="2"/>
      <charset val="1"/>
      <scheme val="minor"/>
    </font>
    <font>
      <sz val="11"/>
      <color rgb="FFFF0000"/>
      <name val="Calibri"/>
      <family val="2"/>
      <charset val="1"/>
      <scheme val="minor"/>
    </font>
    <font>
      <b/>
      <sz val="9"/>
      <color rgb="FFFF0000"/>
      <name val="Calibri"/>
      <family val="2"/>
      <scheme val="minor"/>
    </font>
    <font>
      <sz val="9"/>
      <color theme="1"/>
      <name val="Calibri"/>
      <family val="2"/>
      <scheme val="minor"/>
    </font>
    <font>
      <sz val="8"/>
      <color theme="1"/>
      <name val="Calibri"/>
      <family val="2"/>
      <charset val="1"/>
      <scheme val="minor"/>
    </font>
    <font>
      <b/>
      <sz val="8"/>
      <color theme="1"/>
      <name val="Calibri"/>
      <family val="2"/>
      <charset val="1"/>
      <scheme val="minor"/>
    </font>
    <font>
      <b/>
      <sz val="9"/>
      <color theme="1"/>
      <name val="Calibri"/>
      <family val="2"/>
      <scheme val="minor"/>
    </font>
    <font>
      <i/>
      <sz val="9"/>
      <color theme="1"/>
      <name val="Calibri"/>
      <family val="2"/>
      <scheme val="minor"/>
    </font>
  </fonts>
  <fills count="7">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0"/>
        <bgColor indexed="64"/>
      </patternFill>
    </fill>
    <fill>
      <patternFill patternType="solid">
        <fgColor theme="8" tint="0.59999389629810485"/>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hair">
        <color indexed="64"/>
      </left>
      <right/>
      <top/>
      <bottom style="hair">
        <color indexed="64"/>
      </bottom>
      <diagonal/>
    </border>
    <border>
      <left style="medium">
        <color indexed="64"/>
      </left>
      <right/>
      <top style="medium">
        <color indexed="64"/>
      </top>
      <bottom/>
      <diagonal/>
    </border>
    <border>
      <left/>
      <right/>
      <top style="medium">
        <color indexed="64"/>
      </top>
      <bottom/>
      <diagonal/>
    </border>
    <border>
      <left style="hair">
        <color indexed="64"/>
      </left>
      <right/>
      <top style="hair">
        <color indexed="64"/>
      </top>
      <bottom style="hair">
        <color indexed="64"/>
      </bottom>
      <diagonal/>
    </border>
    <border>
      <left style="hair">
        <color indexed="64"/>
      </left>
      <right/>
      <top style="hair">
        <color indexed="64"/>
      </top>
      <bottom style="medium">
        <color indexed="64"/>
      </bottom>
      <diagonal/>
    </border>
    <border>
      <left style="hair">
        <color indexed="64"/>
      </left>
      <right style="hair">
        <color indexed="64"/>
      </right>
      <top/>
      <bottom style="hair">
        <color indexed="64"/>
      </bottom>
      <diagonal/>
    </border>
    <border>
      <left style="hair">
        <color indexed="64"/>
      </left>
      <right/>
      <top style="medium">
        <color indexed="64"/>
      </top>
      <bottom style="hair">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hair">
        <color indexed="64"/>
      </left>
      <right/>
      <top style="medium">
        <color indexed="64"/>
      </top>
      <bottom/>
      <diagonal/>
    </border>
    <border>
      <left/>
      <right style="hair">
        <color indexed="64"/>
      </right>
      <top style="medium">
        <color indexed="64"/>
      </top>
      <bottom/>
      <diagonal/>
    </border>
    <border>
      <left style="hair">
        <color indexed="64"/>
      </left>
      <right/>
      <top/>
      <bottom style="medium">
        <color indexed="64"/>
      </bottom>
      <diagonal/>
    </border>
    <border>
      <left/>
      <right/>
      <top/>
      <bottom style="medium">
        <color indexed="64"/>
      </bottom>
      <diagonal/>
    </border>
    <border>
      <left/>
      <right style="hair">
        <color indexed="64"/>
      </right>
      <top/>
      <bottom style="medium">
        <color indexed="64"/>
      </bottom>
      <diagonal/>
    </border>
    <border>
      <left/>
      <right style="hair">
        <color indexed="64"/>
      </right>
      <top style="hair">
        <color indexed="64"/>
      </top>
      <bottom style="hair">
        <color indexed="64"/>
      </bottom>
      <diagonal/>
    </border>
    <border>
      <left/>
      <right style="hair">
        <color indexed="64"/>
      </right>
      <top style="hair">
        <color indexed="64"/>
      </top>
      <bottom style="medium">
        <color indexed="64"/>
      </bottom>
      <diagonal/>
    </border>
    <border>
      <left/>
      <right style="hair">
        <color indexed="64"/>
      </right>
      <top style="medium">
        <color indexed="64"/>
      </top>
      <bottom style="hair">
        <color indexed="64"/>
      </bottom>
      <diagonal/>
    </border>
    <border>
      <left/>
      <right style="hair">
        <color indexed="64"/>
      </right>
      <top style="hair">
        <color indexed="64"/>
      </top>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right/>
      <top style="hair">
        <color indexed="64"/>
      </top>
      <bottom style="hair">
        <color indexed="64"/>
      </bottom>
      <diagonal/>
    </border>
    <border>
      <left/>
      <right/>
      <top style="hair">
        <color indexed="64"/>
      </top>
      <bottom style="medium">
        <color indexed="64"/>
      </bottom>
      <diagonal/>
    </border>
    <border>
      <left/>
      <right style="medium">
        <color indexed="64"/>
      </right>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hair">
        <color indexed="64"/>
      </left>
      <right style="medium">
        <color indexed="64"/>
      </right>
      <top style="hair">
        <color indexed="64"/>
      </top>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s>
  <cellStyleXfs count="3">
    <xf numFmtId="0" fontId="0" fillId="0" borderId="0"/>
    <xf numFmtId="0" fontId="8" fillId="0" borderId="0"/>
    <xf numFmtId="43" fontId="20" fillId="0" borderId="0" applyFont="0" applyFill="0" applyBorder="0" applyAlignment="0" applyProtection="0"/>
  </cellStyleXfs>
  <cellXfs count="213">
    <xf numFmtId="0" fontId="0" fillId="0" borderId="0" xfId="0"/>
    <xf numFmtId="0" fontId="9" fillId="0" borderId="0" xfId="0" applyFont="1"/>
    <xf numFmtId="0" fontId="9" fillId="0" borderId="1" xfId="0" applyFont="1" applyBorder="1" applyAlignment="1">
      <alignment horizontal="center" vertical="center" wrapText="1"/>
    </xf>
    <xf numFmtId="0" fontId="10" fillId="0" borderId="0" xfId="0" applyFont="1" applyAlignment="1">
      <alignment vertical="center"/>
    </xf>
    <xf numFmtId="0" fontId="10" fillId="0" borderId="0" xfId="0" applyFont="1" applyAlignment="1">
      <alignment horizontal="left" vertical="center" indent="5"/>
    </xf>
    <xf numFmtId="0" fontId="12" fillId="0" borderId="0" xfId="0" applyFont="1" applyFill="1" applyBorder="1" applyAlignment="1">
      <alignment horizontal="center"/>
    </xf>
    <xf numFmtId="0" fontId="13" fillId="0" borderId="1" xfId="0" applyFont="1" applyBorder="1" applyAlignment="1">
      <alignment horizontal="center" vertical="center" wrapText="1"/>
    </xf>
    <xf numFmtId="0" fontId="9" fillId="0" borderId="1" xfId="0" applyFont="1" applyBorder="1" applyAlignment="1" applyProtection="1">
      <alignment wrapText="1"/>
      <protection locked="0"/>
    </xf>
    <xf numFmtId="0" fontId="9" fillId="0" borderId="1" xfId="0" applyFont="1" applyBorder="1" applyAlignment="1" applyProtection="1">
      <alignment wrapText="1"/>
    </xf>
    <xf numFmtId="0" fontId="9" fillId="0" borderId="1" xfId="0" applyFont="1" applyBorder="1" applyProtection="1"/>
    <xf numFmtId="0" fontId="9" fillId="0" borderId="2" xfId="0" applyFont="1" applyBorder="1" applyProtection="1"/>
    <xf numFmtId="0" fontId="9" fillId="0" borderId="3" xfId="0" applyFont="1" applyBorder="1" applyProtection="1"/>
    <xf numFmtId="0" fontId="9" fillId="0" borderId="2" xfId="0" applyFont="1" applyBorder="1" applyAlignment="1" applyProtection="1">
      <alignment horizontal="center" vertical="center"/>
      <protection locked="0"/>
    </xf>
    <xf numFmtId="0" fontId="9" fillId="0" borderId="3" xfId="0" applyFont="1" applyBorder="1" applyAlignment="1" applyProtection="1">
      <alignment horizontal="center" vertical="center"/>
      <protection locked="0"/>
    </xf>
    <xf numFmtId="0" fontId="9" fillId="0" borderId="2" xfId="0" applyFont="1" applyBorder="1" applyAlignment="1" applyProtection="1">
      <alignment wrapText="1"/>
      <protection locked="0"/>
    </xf>
    <xf numFmtId="0" fontId="9" fillId="0" borderId="3" xfId="0" applyFont="1" applyBorder="1" applyAlignment="1" applyProtection="1">
      <alignment wrapText="1"/>
      <protection locked="0"/>
    </xf>
    <xf numFmtId="3" fontId="19" fillId="3" borderId="5" xfId="0" applyNumberFormat="1" applyFont="1" applyFill="1" applyBorder="1" applyAlignment="1" applyProtection="1">
      <alignment vertical="center"/>
    </xf>
    <xf numFmtId="3" fontId="19" fillId="2" borderId="8" xfId="0" applyNumberFormat="1" applyFont="1" applyFill="1" applyBorder="1" applyAlignment="1" applyProtection="1">
      <alignment horizontal="center" vertical="center"/>
    </xf>
    <xf numFmtId="3" fontId="19" fillId="3" borderId="8" xfId="0" applyNumberFormat="1" applyFont="1" applyFill="1" applyBorder="1" applyAlignment="1" applyProtection="1">
      <alignment vertical="center"/>
    </xf>
    <xf numFmtId="3" fontId="19" fillId="2" borderId="12" xfId="0" applyNumberFormat="1" applyFont="1" applyFill="1" applyBorder="1" applyAlignment="1" applyProtection="1">
      <alignment horizontal="center" vertical="center"/>
    </xf>
    <xf numFmtId="49" fontId="17" fillId="2" borderId="7" xfId="0" applyNumberFormat="1" applyFont="1" applyFill="1" applyBorder="1" applyAlignment="1" applyProtection="1">
      <alignment horizontal="center" vertical="center"/>
    </xf>
    <xf numFmtId="49" fontId="7" fillId="0" borderId="7" xfId="0" applyNumberFormat="1" applyFont="1" applyFill="1" applyBorder="1" applyAlignment="1" applyProtection="1">
      <alignment horizontal="center" vertical="center"/>
    </xf>
    <xf numFmtId="0" fontId="7" fillId="4" borderId="8" xfId="0" applyFont="1" applyFill="1" applyBorder="1" applyAlignment="1" applyProtection="1">
      <alignment vertical="center" wrapText="1"/>
      <protection locked="0"/>
    </xf>
    <xf numFmtId="49" fontId="17" fillId="2" borderId="14" xfId="0" applyNumberFormat="1" applyFont="1" applyFill="1" applyBorder="1" applyAlignment="1" applyProtection="1">
      <alignment horizontal="center" vertical="center"/>
    </xf>
    <xf numFmtId="0" fontId="34" fillId="4" borderId="8" xfId="0" applyFont="1" applyFill="1" applyBorder="1" applyAlignment="1" applyProtection="1">
      <alignment vertical="center" wrapText="1"/>
      <protection locked="0"/>
    </xf>
    <xf numFmtId="49" fontId="5" fillId="0" borderId="7" xfId="0" applyNumberFormat="1" applyFont="1" applyFill="1" applyBorder="1" applyAlignment="1" applyProtection="1">
      <alignment horizontal="center" vertical="center"/>
    </xf>
    <xf numFmtId="49" fontId="17" fillId="6" borderId="7" xfId="0" applyNumberFormat="1" applyFont="1" applyFill="1" applyBorder="1" applyAlignment="1" applyProtection="1">
      <alignment horizontal="center" vertical="center"/>
    </xf>
    <xf numFmtId="0" fontId="0" fillId="6" borderId="0" xfId="0" applyFill="1"/>
    <xf numFmtId="49" fontId="17" fillId="6" borderId="4" xfId="0" applyNumberFormat="1" applyFont="1" applyFill="1" applyBorder="1" applyAlignment="1" applyProtection="1">
      <alignment horizontal="center" vertical="center"/>
    </xf>
    <xf numFmtId="0" fontId="0" fillId="2" borderId="0" xfId="0" applyFill="1"/>
    <xf numFmtId="0" fontId="17" fillId="6" borderId="24" xfId="0" applyFont="1" applyFill="1" applyBorder="1" applyAlignment="1" applyProtection="1">
      <alignment vertical="center" wrapText="1"/>
    </xf>
    <xf numFmtId="0" fontId="17" fillId="2" borderId="21" xfId="0" applyFont="1" applyFill="1" applyBorder="1" applyAlignment="1" applyProtection="1">
      <alignment vertical="center" wrapText="1"/>
    </xf>
    <xf numFmtId="0" fontId="17" fillId="6" borderId="21" xfId="0" applyFont="1" applyFill="1" applyBorder="1" applyAlignment="1" applyProtection="1">
      <alignment vertical="center" wrapText="1"/>
    </xf>
    <xf numFmtId="0" fontId="17" fillId="2" borderId="22" xfId="0" applyFont="1" applyFill="1" applyBorder="1" applyAlignment="1" applyProtection="1">
      <alignment vertical="center" wrapText="1"/>
    </xf>
    <xf numFmtId="0" fontId="39" fillId="0" borderId="0" xfId="1" applyFont="1" applyFill="1" applyBorder="1" applyAlignment="1">
      <alignment horizontal="left" vertical="center" wrapText="1"/>
    </xf>
    <xf numFmtId="0" fontId="40" fillId="0" borderId="0" xfId="0" applyFont="1" applyAlignment="1">
      <alignment horizontal="left" wrapText="1"/>
    </xf>
    <xf numFmtId="43" fontId="7" fillId="0" borderId="38" xfId="2" applyFont="1" applyFill="1" applyBorder="1" applyAlignment="1" applyProtection="1">
      <alignment vertical="center" wrapText="1"/>
    </xf>
    <xf numFmtId="0" fontId="7" fillId="0" borderId="21" xfId="0" applyFont="1" applyFill="1" applyBorder="1" applyAlignment="1" applyProtection="1">
      <alignment vertical="center" wrapText="1"/>
      <protection locked="0"/>
    </xf>
    <xf numFmtId="0" fontId="5" fillId="0" borderId="21" xfId="0" applyFont="1" applyFill="1" applyBorder="1" applyAlignment="1" applyProtection="1">
      <alignment vertical="center" wrapText="1"/>
    </xf>
    <xf numFmtId="0" fontId="4" fillId="0" borderId="21" xfId="0" applyFont="1" applyFill="1" applyBorder="1" applyAlignment="1" applyProtection="1">
      <alignment horizontal="left" vertical="center"/>
    </xf>
    <xf numFmtId="0" fontId="38" fillId="0" borderId="0" xfId="0" applyFont="1" applyFill="1" applyBorder="1" applyAlignment="1" applyProtection="1">
      <alignment vertical="center"/>
      <protection locked="0"/>
    </xf>
    <xf numFmtId="0" fontId="22" fillId="0" borderId="0" xfId="0" applyFont="1" applyFill="1" applyBorder="1" applyAlignment="1" applyProtection="1">
      <alignment vertical="center"/>
      <protection locked="0"/>
    </xf>
    <xf numFmtId="49" fontId="7" fillId="4" borderId="38" xfId="0" applyNumberFormat="1" applyFont="1" applyFill="1" applyBorder="1" applyAlignment="1" applyProtection="1">
      <alignment vertical="center" wrapText="1"/>
      <protection locked="0"/>
    </xf>
    <xf numFmtId="49" fontId="7" fillId="0" borderId="19" xfId="0" applyNumberFormat="1" applyFont="1" applyFill="1" applyBorder="1" applyAlignment="1" applyProtection="1">
      <alignment vertical="center" wrapText="1"/>
      <protection locked="0"/>
    </xf>
    <xf numFmtId="49" fontId="7" fillId="0" borderId="20" xfId="0" applyNumberFormat="1" applyFont="1" applyFill="1" applyBorder="1" applyAlignment="1" applyProtection="1">
      <alignment vertical="center" wrapText="1"/>
      <protection locked="0"/>
    </xf>
    <xf numFmtId="2" fontId="7" fillId="0" borderId="0" xfId="0" applyNumberFormat="1" applyFont="1" applyFill="1" applyBorder="1" applyAlignment="1" applyProtection="1">
      <alignment vertical="center" wrapText="1"/>
      <protection locked="0"/>
    </xf>
    <xf numFmtId="0" fontId="26" fillId="0" borderId="0" xfId="0" applyFont="1" applyFill="1" applyBorder="1" applyAlignment="1" applyProtection="1">
      <alignment vertical="center"/>
      <protection locked="0"/>
    </xf>
    <xf numFmtId="0" fontId="28" fillId="0" borderId="11" xfId="0" applyFont="1" applyFill="1" applyBorder="1" applyAlignment="1" applyProtection="1">
      <alignment horizontal="center" vertical="top" wrapText="1"/>
      <protection locked="0"/>
    </xf>
    <xf numFmtId="0" fontId="21" fillId="0" borderId="11" xfId="0" applyFont="1" applyFill="1" applyBorder="1" applyAlignment="1" applyProtection="1">
      <alignment horizontal="center" vertical="top" wrapText="1"/>
      <protection locked="0"/>
    </xf>
    <xf numFmtId="0" fontId="28" fillId="0" borderId="12" xfId="0" applyFont="1" applyFill="1" applyBorder="1" applyAlignment="1" applyProtection="1">
      <alignment horizontal="center" vertical="top" wrapText="1"/>
      <protection locked="0"/>
    </xf>
    <xf numFmtId="0" fontId="21" fillId="0" borderId="12" xfId="0" applyFont="1" applyFill="1" applyBorder="1" applyAlignment="1" applyProtection="1">
      <alignment horizontal="center" vertical="top" wrapText="1"/>
      <protection locked="0"/>
    </xf>
    <xf numFmtId="0" fontId="27" fillId="0" borderId="13" xfId="0" applyFont="1" applyFill="1" applyBorder="1" applyAlignment="1" applyProtection="1">
      <alignment horizontal="center" vertical="top" wrapText="1"/>
      <protection locked="0"/>
    </xf>
    <xf numFmtId="49" fontId="17" fillId="3" borderId="4" xfId="0" applyNumberFormat="1" applyFont="1" applyFill="1" applyBorder="1" applyAlignment="1" applyProtection="1">
      <alignment horizontal="center" vertical="center"/>
      <protection locked="0"/>
    </xf>
    <xf numFmtId="0" fontId="17" fillId="3" borderId="5" xfId="0" applyFont="1" applyFill="1" applyBorder="1" applyAlignment="1" applyProtection="1">
      <alignment vertical="center" wrapText="1"/>
      <protection locked="0"/>
    </xf>
    <xf numFmtId="0" fontId="35" fillId="3" borderId="8" xfId="0" applyFont="1" applyFill="1" applyBorder="1" applyAlignment="1" applyProtection="1">
      <alignment horizontal="center" vertical="center" wrapText="1"/>
      <protection locked="0"/>
    </xf>
    <xf numFmtId="0" fontId="35" fillId="3" borderId="23" xfId="0" applyFont="1" applyFill="1" applyBorder="1" applyAlignment="1" applyProtection="1">
      <alignment horizontal="center" vertical="center" wrapText="1"/>
      <protection locked="0"/>
    </xf>
    <xf numFmtId="0" fontId="35" fillId="3" borderId="18" xfId="0" applyFont="1" applyFill="1" applyBorder="1" applyAlignment="1" applyProtection="1">
      <alignment horizontal="center" vertical="center" wrapText="1"/>
      <protection locked="0"/>
    </xf>
    <xf numFmtId="49" fontId="17" fillId="2" borderId="7" xfId="0" applyNumberFormat="1" applyFont="1" applyFill="1" applyBorder="1" applyAlignment="1" applyProtection="1">
      <alignment horizontal="center" vertical="center"/>
      <protection locked="0"/>
    </xf>
    <xf numFmtId="0" fontId="17" fillId="2" borderId="8" xfId="0" applyFont="1" applyFill="1" applyBorder="1" applyAlignment="1" applyProtection="1">
      <alignment vertical="center" wrapText="1"/>
      <protection locked="0"/>
    </xf>
    <xf numFmtId="0" fontId="36" fillId="2" borderId="8" xfId="0" applyFont="1" applyFill="1" applyBorder="1" applyAlignment="1" applyProtection="1">
      <alignment vertical="center" wrapText="1"/>
      <protection locked="0"/>
    </xf>
    <xf numFmtId="0" fontId="23" fillId="0" borderId="0" xfId="0" applyFont="1" applyFill="1" applyBorder="1" applyAlignment="1" applyProtection="1">
      <alignment vertical="center"/>
      <protection locked="0"/>
    </xf>
    <xf numFmtId="49" fontId="7" fillId="0" borderId="7" xfId="0" applyNumberFormat="1" applyFont="1" applyFill="1" applyBorder="1" applyAlignment="1" applyProtection="1">
      <alignment horizontal="center" vertical="center"/>
      <protection locked="0"/>
    </xf>
    <xf numFmtId="3" fontId="29" fillId="4" borderId="8" xfId="0" applyNumberFormat="1" applyFont="1" applyFill="1" applyBorder="1" applyAlignment="1" applyProtection="1">
      <alignment horizontal="center" vertical="center"/>
      <protection locked="0"/>
    </xf>
    <xf numFmtId="49" fontId="17" fillId="3" borderId="7" xfId="0" applyNumberFormat="1" applyFont="1" applyFill="1" applyBorder="1" applyAlignment="1" applyProtection="1">
      <alignment horizontal="center" vertical="center"/>
      <protection locked="0"/>
    </xf>
    <xf numFmtId="0" fontId="17" fillId="3" borderId="8" xfId="0" applyFont="1" applyFill="1" applyBorder="1" applyAlignment="1" applyProtection="1">
      <alignment vertical="center" wrapText="1"/>
      <protection locked="0"/>
    </xf>
    <xf numFmtId="0" fontId="35" fillId="3" borderId="21" xfId="0" applyFont="1" applyFill="1" applyBorder="1" applyAlignment="1" applyProtection="1">
      <alignment horizontal="center" vertical="center" wrapText="1"/>
      <protection locked="0"/>
    </xf>
    <xf numFmtId="0" fontId="5" fillId="4" borderId="8" xfId="0" applyFont="1" applyFill="1" applyBorder="1" applyAlignment="1" applyProtection="1">
      <alignment vertical="center" wrapText="1"/>
      <protection locked="0"/>
    </xf>
    <xf numFmtId="3" fontId="19" fillId="4" borderId="8" xfId="0" applyNumberFormat="1" applyFont="1" applyFill="1" applyBorder="1" applyAlignment="1" applyProtection="1">
      <alignment horizontal="center" vertical="center"/>
      <protection locked="0"/>
    </xf>
    <xf numFmtId="0" fontId="24" fillId="0" borderId="0" xfId="0" applyFont="1" applyFill="1" applyBorder="1" applyAlignment="1" applyProtection="1">
      <alignment vertical="center"/>
      <protection locked="0"/>
    </xf>
    <xf numFmtId="0" fontId="34" fillId="4" borderId="8" xfId="0" applyFont="1" applyFill="1" applyBorder="1" applyAlignment="1" applyProtection="1">
      <alignment vertical="center"/>
      <protection locked="0"/>
    </xf>
    <xf numFmtId="49" fontId="17" fillId="2" borderId="14" xfId="0" applyNumberFormat="1" applyFont="1" applyFill="1" applyBorder="1" applyAlignment="1" applyProtection="1">
      <alignment horizontal="center" vertical="center"/>
      <protection locked="0"/>
    </xf>
    <xf numFmtId="0" fontId="30" fillId="0" borderId="0" xfId="1" applyFont="1" applyFill="1" applyAlignment="1" applyProtection="1">
      <alignment vertical="center"/>
      <protection locked="0"/>
    </xf>
    <xf numFmtId="0" fontId="0" fillId="0" borderId="0" xfId="1" applyFont="1" applyFill="1" applyAlignment="1" applyProtection="1">
      <alignment vertical="center"/>
      <protection locked="0"/>
    </xf>
    <xf numFmtId="0" fontId="0" fillId="0" borderId="0" xfId="0" applyFont="1" applyFill="1" applyAlignment="1" applyProtection="1">
      <alignment vertical="center"/>
      <protection locked="0"/>
    </xf>
    <xf numFmtId="0" fontId="18" fillId="0" borderId="0" xfId="1" applyFont="1" applyFill="1" applyAlignment="1" applyProtection="1">
      <alignment vertical="center"/>
      <protection locked="0"/>
    </xf>
    <xf numFmtId="0" fontId="18" fillId="0" borderId="0" xfId="1" applyFont="1" applyFill="1" applyAlignment="1" applyProtection="1">
      <alignment vertical="center" wrapText="1"/>
      <protection locked="0"/>
    </xf>
    <xf numFmtId="0" fontId="31" fillId="0" borderId="0" xfId="1" applyFont="1" applyFill="1" applyAlignment="1" applyProtection="1">
      <alignment horizontal="left" vertical="center"/>
      <protection locked="0"/>
    </xf>
    <xf numFmtId="49" fontId="0" fillId="0" borderId="0" xfId="0" applyNumberFormat="1" applyFont="1" applyFill="1" applyAlignment="1" applyProtection="1">
      <alignment vertical="center"/>
      <protection locked="0"/>
    </xf>
    <xf numFmtId="0" fontId="37" fillId="0" borderId="0" xfId="0" applyFont="1" applyFill="1" applyAlignment="1" applyProtection="1">
      <alignment vertical="center"/>
      <protection locked="0"/>
    </xf>
    <xf numFmtId="0" fontId="18" fillId="0" borderId="0" xfId="1" applyFont="1" applyFill="1" applyAlignment="1" applyProtection="1">
      <alignment horizontal="left" vertical="center"/>
      <protection locked="0"/>
    </xf>
    <xf numFmtId="4" fontId="29" fillId="5" borderId="17" xfId="0" applyNumberFormat="1" applyFont="1" applyFill="1" applyBorder="1" applyAlignment="1" applyProtection="1">
      <alignment vertical="center"/>
    </xf>
    <xf numFmtId="4" fontId="29" fillId="5" borderId="16" xfId="0" applyNumberFormat="1" applyFont="1" applyFill="1" applyBorder="1" applyAlignment="1" applyProtection="1">
      <alignment vertical="center"/>
    </xf>
    <xf numFmtId="4" fontId="19" fillId="2" borderId="21" xfId="0" applyNumberFormat="1" applyFont="1" applyFill="1" applyBorder="1" applyAlignment="1" applyProtection="1">
      <alignment horizontal="center" vertical="center"/>
    </xf>
    <xf numFmtId="4" fontId="19" fillId="3" borderId="18" xfId="0" applyNumberFormat="1" applyFont="1" applyFill="1" applyBorder="1" applyAlignment="1" applyProtection="1">
      <alignment vertical="center"/>
    </xf>
    <xf numFmtId="4" fontId="19" fillId="2" borderId="38" xfId="0" applyNumberFormat="1" applyFont="1" applyFill="1" applyBorder="1" applyAlignment="1" applyProtection="1">
      <alignment horizontal="center" vertical="center"/>
    </xf>
    <xf numFmtId="4" fontId="19" fillId="3" borderId="42" xfId="0" applyNumberFormat="1" applyFont="1" applyFill="1" applyBorder="1" applyAlignment="1" applyProtection="1">
      <alignment vertical="center"/>
    </xf>
    <xf numFmtId="4" fontId="19" fillId="2" borderId="39" xfId="0" applyNumberFormat="1" applyFont="1" applyFill="1" applyBorder="1" applyAlignment="1" applyProtection="1">
      <alignment horizontal="center" vertical="center"/>
    </xf>
    <xf numFmtId="3" fontId="19" fillId="2" borderId="21" xfId="0" applyNumberFormat="1" applyFont="1" applyFill="1" applyBorder="1" applyAlignment="1" applyProtection="1">
      <alignment horizontal="center" vertical="center"/>
    </xf>
    <xf numFmtId="4" fontId="19" fillId="3" borderId="43" xfId="0" applyNumberFormat="1" applyFont="1" applyFill="1" applyBorder="1" applyAlignment="1" applyProtection="1">
      <alignment vertical="center"/>
    </xf>
    <xf numFmtId="4" fontId="19" fillId="2" borderId="27" xfId="0" applyNumberFormat="1" applyFont="1" applyFill="1" applyBorder="1" applyAlignment="1" applyProtection="1">
      <alignment horizontal="center" vertical="center"/>
    </xf>
    <xf numFmtId="4" fontId="29" fillId="5" borderId="44" xfId="0" applyNumberFormat="1" applyFont="1" applyFill="1" applyBorder="1" applyAlignment="1" applyProtection="1">
      <alignment vertical="center"/>
    </xf>
    <xf numFmtId="4" fontId="19" fillId="3" borderId="26" xfId="0" applyNumberFormat="1" applyFont="1" applyFill="1" applyBorder="1" applyAlignment="1" applyProtection="1">
      <alignment vertical="center"/>
    </xf>
    <xf numFmtId="3" fontId="19" fillId="2" borderId="27" xfId="0" applyNumberFormat="1" applyFont="1" applyFill="1" applyBorder="1" applyAlignment="1" applyProtection="1">
      <alignment horizontal="center" vertical="center"/>
    </xf>
    <xf numFmtId="3" fontId="19" fillId="2" borderId="28" xfId="0" applyNumberFormat="1" applyFont="1" applyFill="1" applyBorder="1" applyAlignment="1" applyProtection="1">
      <alignment horizontal="center" vertical="center"/>
    </xf>
    <xf numFmtId="0" fontId="0" fillId="0" borderId="0" xfId="0" applyFont="1" applyFill="1" applyBorder="1" applyAlignment="1" applyProtection="1">
      <alignment vertical="center"/>
      <protection locked="0"/>
    </xf>
    <xf numFmtId="0" fontId="18" fillId="0" borderId="0" xfId="1" applyFont="1" applyFill="1" applyBorder="1" applyAlignment="1" applyProtection="1">
      <alignment vertical="center"/>
      <protection locked="0"/>
    </xf>
    <xf numFmtId="0" fontId="18" fillId="0" borderId="0" xfId="1" applyFont="1" applyFill="1" applyBorder="1" applyAlignment="1" applyProtection="1">
      <alignment vertical="center" wrapText="1"/>
      <protection locked="0"/>
    </xf>
    <xf numFmtId="0" fontId="3" fillId="4" borderId="8" xfId="0" applyFont="1" applyFill="1" applyBorder="1" applyAlignment="1" applyProtection="1">
      <alignment vertical="center" wrapText="1"/>
      <protection locked="0"/>
    </xf>
    <xf numFmtId="0" fontId="18" fillId="0" borderId="0" xfId="1" applyFont="1" applyFill="1" applyAlignment="1" applyProtection="1">
      <alignment horizontal="left" vertical="center" wrapText="1"/>
      <protection locked="0"/>
    </xf>
    <xf numFmtId="0" fontId="18" fillId="0" borderId="0" xfId="1" applyFont="1" applyFill="1" applyAlignment="1" applyProtection="1">
      <alignment horizontal="left" vertical="center"/>
      <protection locked="0"/>
    </xf>
    <xf numFmtId="0" fontId="9" fillId="0" borderId="0" xfId="0" applyFont="1" applyFill="1" applyBorder="1" applyAlignment="1" applyProtection="1">
      <alignment vertical="center"/>
      <protection locked="0"/>
    </xf>
    <xf numFmtId="0" fontId="41" fillId="0" borderId="15" xfId="0" applyFont="1" applyFill="1" applyBorder="1" applyAlignment="1" applyProtection="1">
      <alignment horizontal="center" vertical="top" wrapText="1"/>
      <protection locked="0"/>
    </xf>
    <xf numFmtId="0" fontId="11" fillId="0" borderId="0" xfId="0" applyFont="1" applyFill="1" applyBorder="1" applyAlignment="1" applyProtection="1">
      <alignment vertical="center"/>
      <protection locked="0"/>
    </xf>
    <xf numFmtId="0" fontId="0" fillId="0" borderId="0" xfId="0" applyFont="1" applyFill="1" applyBorder="1" applyAlignment="1" applyProtection="1">
      <alignment vertical="center"/>
    </xf>
    <xf numFmtId="0" fontId="16" fillId="0" borderId="0" xfId="0" applyFont="1" applyFill="1" applyBorder="1" applyAlignment="1" applyProtection="1">
      <alignment vertical="center"/>
      <protection locked="0"/>
    </xf>
    <xf numFmtId="0" fontId="18" fillId="0" borderId="0" xfId="1" applyFont="1" applyFill="1" applyAlignment="1" applyProtection="1">
      <alignment horizontal="left" vertical="center" wrapText="1"/>
      <protection locked="0"/>
    </xf>
    <xf numFmtId="0" fontId="18" fillId="0" borderId="0" xfId="1" applyFont="1" applyFill="1" applyAlignment="1" applyProtection="1">
      <alignment horizontal="left" vertical="center"/>
      <protection locked="0"/>
    </xf>
    <xf numFmtId="0" fontId="34" fillId="0" borderId="8" xfId="0" applyFont="1" applyFill="1" applyBorder="1" applyAlignment="1" applyProtection="1">
      <alignment vertical="center" wrapText="1"/>
      <protection locked="0"/>
    </xf>
    <xf numFmtId="3" fontId="19" fillId="2" borderId="38" xfId="0" applyNumberFormat="1" applyFont="1" applyFill="1" applyBorder="1" applyAlignment="1" applyProtection="1">
      <alignment horizontal="center" vertical="center"/>
    </xf>
    <xf numFmtId="4" fontId="19" fillId="3" borderId="48" xfId="0" applyNumberFormat="1" applyFont="1" applyFill="1" applyBorder="1" applyAlignment="1" applyProtection="1">
      <alignment vertical="center"/>
    </xf>
    <xf numFmtId="3" fontId="19" fillId="2" borderId="9" xfId="0" applyNumberFormat="1" applyFont="1" applyFill="1" applyBorder="1" applyAlignment="1" applyProtection="1">
      <alignment horizontal="center" vertical="center"/>
    </xf>
    <xf numFmtId="3" fontId="40" fillId="6" borderId="38" xfId="0" applyNumberFormat="1" applyFont="1" applyFill="1" applyBorder="1" applyAlignment="1" applyProtection="1">
      <alignment horizontal="left" vertical="center" wrapText="1"/>
    </xf>
    <xf numFmtId="3" fontId="40" fillId="2" borderId="38" xfId="0" applyNumberFormat="1" applyFont="1" applyFill="1" applyBorder="1" applyAlignment="1" applyProtection="1">
      <alignment horizontal="left" vertical="center" wrapText="1"/>
    </xf>
    <xf numFmtId="3" fontId="40" fillId="4" borderId="38" xfId="0" applyNumberFormat="1" applyFont="1" applyFill="1" applyBorder="1" applyAlignment="1" applyProtection="1">
      <alignment horizontal="left" vertical="center" wrapText="1"/>
    </xf>
    <xf numFmtId="3" fontId="40" fillId="5" borderId="38" xfId="0" applyNumberFormat="1" applyFont="1" applyFill="1" applyBorder="1" applyAlignment="1" applyProtection="1">
      <alignment horizontal="left" vertical="center" wrapText="1"/>
    </xf>
    <xf numFmtId="3" fontId="40" fillId="5" borderId="39" xfId="0" applyNumberFormat="1" applyFont="1" applyFill="1" applyBorder="1" applyAlignment="1" applyProtection="1">
      <alignment horizontal="left" vertical="center" wrapText="1"/>
    </xf>
    <xf numFmtId="0" fontId="27" fillId="0" borderId="49" xfId="0" applyFont="1" applyFill="1" applyBorder="1" applyAlignment="1" applyProtection="1">
      <alignment horizontal="center" vertical="top" wrapText="1"/>
      <protection locked="0"/>
    </xf>
    <xf numFmtId="0" fontId="17" fillId="6" borderId="24" xfId="0" applyFont="1" applyFill="1" applyBorder="1" applyAlignment="1" applyProtection="1">
      <alignment horizontal="center" vertical="center" wrapText="1"/>
    </xf>
    <xf numFmtId="0" fontId="17" fillId="2" borderId="21" xfId="0" applyFont="1" applyFill="1" applyBorder="1" applyAlignment="1" applyProtection="1">
      <alignment horizontal="center" vertical="center" wrapText="1"/>
    </xf>
    <xf numFmtId="0" fontId="7" fillId="0" borderId="21" xfId="0" applyFont="1" applyFill="1" applyBorder="1" applyAlignment="1" applyProtection="1">
      <alignment horizontal="center" vertical="center" wrapText="1"/>
      <protection locked="0"/>
    </xf>
    <xf numFmtId="0" fontId="17" fillId="6" borderId="21" xfId="0" applyFont="1" applyFill="1" applyBorder="1" applyAlignment="1" applyProtection="1">
      <alignment horizontal="center" vertical="center" wrapText="1"/>
    </xf>
    <xf numFmtId="0" fontId="5" fillId="0" borderId="21" xfId="0" applyFont="1" applyFill="1" applyBorder="1" applyAlignment="1" applyProtection="1">
      <alignment horizontal="center" vertical="center" wrapText="1"/>
    </xf>
    <xf numFmtId="0" fontId="4" fillId="0" borderId="21" xfId="0" applyFont="1" applyFill="1" applyBorder="1" applyAlignment="1" applyProtection="1">
      <alignment horizontal="center" vertical="center"/>
    </xf>
    <xf numFmtId="0" fontId="17" fillId="2" borderId="22" xfId="0" applyFont="1" applyFill="1" applyBorder="1" applyAlignment="1" applyProtection="1">
      <alignment horizontal="center" vertical="center" wrapText="1"/>
    </xf>
    <xf numFmtId="0" fontId="0" fillId="0" borderId="0" xfId="0" applyBorder="1"/>
    <xf numFmtId="0" fontId="17" fillId="6" borderId="45" xfId="0" applyFont="1" applyFill="1" applyBorder="1" applyAlignment="1" applyProtection="1">
      <alignment horizontal="center" vertical="center" wrapText="1"/>
    </xf>
    <xf numFmtId="0" fontId="17" fillId="6" borderId="6" xfId="0" applyFont="1" applyFill="1" applyBorder="1" applyAlignment="1" applyProtection="1">
      <alignment horizontal="center" vertical="center" wrapText="1"/>
    </xf>
    <xf numFmtId="0" fontId="17" fillId="2" borderId="50" xfId="0" applyFont="1" applyFill="1" applyBorder="1" applyAlignment="1" applyProtection="1">
      <alignment horizontal="center" vertical="center" wrapText="1"/>
    </xf>
    <xf numFmtId="0" fontId="17" fillId="2" borderId="9" xfId="0" applyFont="1" applyFill="1" applyBorder="1" applyAlignment="1" applyProtection="1">
      <alignment horizontal="center" vertical="center" wrapText="1"/>
    </xf>
    <xf numFmtId="0" fontId="7" fillId="0" borderId="50" xfId="0" applyFont="1" applyFill="1" applyBorder="1" applyAlignment="1" applyProtection="1">
      <alignment horizontal="center" vertical="center" wrapText="1"/>
      <protection locked="0"/>
    </xf>
    <xf numFmtId="0" fontId="7" fillId="0" borderId="9" xfId="0" applyFont="1" applyFill="1" applyBorder="1" applyAlignment="1" applyProtection="1">
      <alignment horizontal="center" vertical="center" wrapText="1"/>
      <protection locked="0"/>
    </xf>
    <xf numFmtId="0" fontId="17" fillId="6" borderId="50" xfId="0" applyFont="1" applyFill="1" applyBorder="1" applyAlignment="1" applyProtection="1">
      <alignment horizontal="center" vertical="center" wrapText="1"/>
    </xf>
    <xf numFmtId="0" fontId="17" fillId="6" borderId="9" xfId="0" applyFont="1" applyFill="1" applyBorder="1" applyAlignment="1" applyProtection="1">
      <alignment horizontal="center" vertical="center" wrapText="1"/>
    </xf>
    <xf numFmtId="0" fontId="5" fillId="0" borderId="50" xfId="0" applyFont="1" applyFill="1" applyBorder="1" applyAlignment="1" applyProtection="1">
      <alignment horizontal="center" vertical="center" wrapText="1"/>
    </xf>
    <xf numFmtId="0" fontId="5" fillId="0" borderId="9" xfId="0" applyFont="1" applyFill="1" applyBorder="1" applyAlignment="1" applyProtection="1">
      <alignment horizontal="center" vertical="center" wrapText="1"/>
    </xf>
    <xf numFmtId="0" fontId="4" fillId="0" borderId="50" xfId="0" applyFont="1" applyFill="1" applyBorder="1" applyAlignment="1" applyProtection="1">
      <alignment horizontal="center" vertical="center"/>
    </xf>
    <xf numFmtId="0" fontId="4" fillId="0" borderId="9" xfId="0" applyFont="1" applyFill="1" applyBorder="1" applyAlignment="1" applyProtection="1">
      <alignment horizontal="center" vertical="center"/>
    </xf>
    <xf numFmtId="0" fontId="17" fillId="2" borderId="51" xfId="0" applyFont="1" applyFill="1" applyBorder="1" applyAlignment="1" applyProtection="1">
      <alignment horizontal="center" vertical="center" wrapText="1"/>
    </xf>
    <xf numFmtId="0" fontId="17" fillId="2" borderId="13" xfId="0" applyFont="1" applyFill="1" applyBorder="1" applyAlignment="1" applyProtection="1">
      <alignment horizontal="center" vertical="center" wrapText="1"/>
    </xf>
    <xf numFmtId="0" fontId="9" fillId="0" borderId="0" xfId="0" applyFont="1" applyAlignment="1">
      <alignment horizontal="center" vertical="center" wrapText="1"/>
    </xf>
    <xf numFmtId="0" fontId="9" fillId="0" borderId="0" xfId="0" applyFont="1" applyAlignment="1">
      <alignment horizontal="center" vertical="center"/>
    </xf>
    <xf numFmtId="0" fontId="9" fillId="0" borderId="0" xfId="0" applyFont="1" applyAlignment="1">
      <alignment horizontal="justify" vertical="center" wrapText="1"/>
    </xf>
    <xf numFmtId="0" fontId="9" fillId="0" borderId="0" xfId="0" applyFont="1" applyAlignment="1">
      <alignment horizontal="justify" vertical="center"/>
    </xf>
    <xf numFmtId="0" fontId="10" fillId="0" borderId="0" xfId="0" applyFont="1" applyAlignment="1">
      <alignment vertical="center" wrapText="1"/>
    </xf>
    <xf numFmtId="0" fontId="17" fillId="4" borderId="21" xfId="0" applyFont="1" applyFill="1" applyBorder="1" applyAlignment="1" applyProtection="1">
      <alignment horizontal="left" vertical="center"/>
      <protection locked="0"/>
    </xf>
    <xf numFmtId="0" fontId="17" fillId="4" borderId="34" xfId="0" applyFont="1" applyFill="1" applyBorder="1" applyAlignment="1" applyProtection="1">
      <alignment horizontal="left" vertical="center"/>
      <protection locked="0"/>
    </xf>
    <xf numFmtId="0" fontId="17" fillId="3" borderId="21" xfId="0" applyFont="1" applyFill="1" applyBorder="1" applyAlignment="1" applyProtection="1">
      <alignment horizontal="left" vertical="center" wrapText="1"/>
      <protection locked="0"/>
    </xf>
    <xf numFmtId="0" fontId="17" fillId="3" borderId="34" xfId="0" applyFont="1" applyFill="1" applyBorder="1" applyAlignment="1" applyProtection="1">
      <alignment horizontal="left" vertical="center" wrapText="1"/>
      <protection locked="0"/>
    </xf>
    <xf numFmtId="0" fontId="27" fillId="0" borderId="5" xfId="0" applyFont="1" applyFill="1" applyBorder="1" applyAlignment="1" applyProtection="1">
      <alignment horizontal="center" vertical="center" wrapText="1"/>
      <protection locked="0"/>
    </xf>
    <xf numFmtId="0" fontId="27" fillId="0" borderId="6" xfId="0" applyFont="1" applyFill="1" applyBorder="1" applyAlignment="1" applyProtection="1">
      <alignment horizontal="center" vertical="center" wrapText="1"/>
      <protection locked="0"/>
    </xf>
    <xf numFmtId="0" fontId="10" fillId="0" borderId="29" xfId="0" applyFont="1" applyFill="1" applyBorder="1" applyAlignment="1" applyProtection="1">
      <alignment horizontal="center" vertical="center" wrapText="1"/>
      <protection locked="0"/>
    </xf>
    <xf numFmtId="0" fontId="10" fillId="0" borderId="20" xfId="0" applyFont="1" applyFill="1" applyBorder="1" applyAlignment="1" applyProtection="1">
      <alignment horizontal="center" vertical="center" wrapText="1"/>
      <protection locked="0"/>
    </xf>
    <xf numFmtId="0" fontId="10" fillId="0" borderId="30" xfId="0" applyFont="1" applyFill="1" applyBorder="1" applyAlignment="1" applyProtection="1">
      <alignment horizontal="center" vertical="center" wrapText="1"/>
      <protection locked="0"/>
    </xf>
    <xf numFmtId="0" fontId="10" fillId="0" borderId="31" xfId="0" applyFont="1" applyFill="1" applyBorder="1" applyAlignment="1" applyProtection="1">
      <alignment horizontal="center" vertical="center" wrapText="1"/>
      <protection locked="0"/>
    </xf>
    <xf numFmtId="0" fontId="10" fillId="0" borderId="32" xfId="0" applyFont="1" applyFill="1" applyBorder="1" applyAlignment="1" applyProtection="1">
      <alignment horizontal="center" vertical="center" wrapText="1"/>
      <protection locked="0"/>
    </xf>
    <xf numFmtId="0" fontId="10" fillId="0" borderId="33" xfId="0" applyFont="1" applyFill="1" applyBorder="1" applyAlignment="1" applyProtection="1">
      <alignment horizontal="center" vertical="center" wrapText="1"/>
      <protection locked="0"/>
    </xf>
    <xf numFmtId="0" fontId="17" fillId="2" borderId="21" xfId="0" applyFont="1" applyFill="1" applyBorder="1" applyAlignment="1" applyProtection="1">
      <alignment horizontal="left" vertical="center" wrapText="1"/>
      <protection locked="0"/>
    </xf>
    <xf numFmtId="0" fontId="17" fillId="2" borderId="34" xfId="0" applyFont="1" applyFill="1" applyBorder="1" applyAlignment="1" applyProtection="1">
      <alignment horizontal="left" vertical="center" wrapText="1"/>
      <protection locked="0"/>
    </xf>
    <xf numFmtId="0" fontId="17" fillId="4" borderId="21" xfId="0" applyFont="1" applyFill="1" applyBorder="1" applyAlignment="1" applyProtection="1">
      <alignment horizontal="center" vertical="center"/>
      <protection locked="0"/>
    </xf>
    <xf numFmtId="0" fontId="17" fillId="4" borderId="40" xfId="0" applyFont="1" applyFill="1" applyBorder="1" applyAlignment="1" applyProtection="1">
      <alignment horizontal="center" vertical="center"/>
      <protection locked="0"/>
    </xf>
    <xf numFmtId="0" fontId="17" fillId="4" borderId="34" xfId="0" applyFont="1" applyFill="1" applyBorder="1" applyAlignment="1" applyProtection="1">
      <alignment horizontal="center" vertical="center"/>
      <protection locked="0"/>
    </xf>
    <xf numFmtId="0" fontId="17" fillId="2" borderId="21" xfId="0" applyFont="1" applyFill="1" applyBorder="1" applyAlignment="1" applyProtection="1">
      <alignment vertical="center" wrapText="1"/>
      <protection locked="0"/>
    </xf>
    <xf numFmtId="0" fontId="17" fillId="2" borderId="40" xfId="0" applyFont="1" applyFill="1" applyBorder="1" applyAlignment="1" applyProtection="1">
      <alignment vertical="center" wrapText="1"/>
      <protection locked="0"/>
    </xf>
    <xf numFmtId="0" fontId="17" fillId="2" borderId="34" xfId="0" applyFont="1" applyFill="1" applyBorder="1" applyAlignment="1" applyProtection="1">
      <alignment vertical="center" wrapText="1"/>
      <protection locked="0"/>
    </xf>
    <xf numFmtId="0" fontId="17" fillId="2" borderId="40" xfId="0" applyFont="1" applyFill="1" applyBorder="1" applyAlignment="1" applyProtection="1">
      <alignment horizontal="left" vertical="center" wrapText="1"/>
      <protection locked="0"/>
    </xf>
    <xf numFmtId="0" fontId="17" fillId="3" borderId="40" xfId="0" applyFont="1" applyFill="1" applyBorder="1" applyAlignment="1" applyProtection="1">
      <alignment horizontal="left" vertical="center" wrapText="1"/>
      <protection locked="0"/>
    </xf>
    <xf numFmtId="0" fontId="17" fillId="2" borderId="22" xfId="0" applyFont="1" applyFill="1" applyBorder="1" applyAlignment="1" applyProtection="1">
      <alignment horizontal="left" vertical="center" wrapText="1"/>
      <protection locked="0"/>
    </xf>
    <xf numFmtId="0" fontId="17" fillId="2" borderId="41" xfId="0" applyFont="1" applyFill="1" applyBorder="1" applyAlignment="1" applyProtection="1">
      <alignment horizontal="left" vertical="center" wrapText="1"/>
      <protection locked="0"/>
    </xf>
    <xf numFmtId="0" fontId="17" fillId="2" borderId="35" xfId="0" applyFont="1" applyFill="1" applyBorder="1" applyAlignment="1" applyProtection="1">
      <alignment horizontal="left" vertical="center" wrapText="1"/>
      <protection locked="0"/>
    </xf>
    <xf numFmtId="0" fontId="34" fillId="4" borderId="21" xfId="0" applyFont="1" applyFill="1" applyBorder="1" applyAlignment="1" applyProtection="1">
      <alignment horizontal="center" vertical="center"/>
      <protection locked="0"/>
    </xf>
    <xf numFmtId="0" fontId="34" fillId="4" borderId="34" xfId="0" applyFont="1" applyFill="1" applyBorder="1" applyAlignment="1" applyProtection="1">
      <alignment horizontal="center" vertical="center"/>
      <protection locked="0"/>
    </xf>
    <xf numFmtId="0" fontId="1" fillId="0" borderId="7" xfId="1" applyFont="1" applyFill="1" applyBorder="1" applyAlignment="1" applyProtection="1">
      <alignment horizontal="left" vertical="center" wrapText="1"/>
      <protection locked="0"/>
    </xf>
    <xf numFmtId="0" fontId="1" fillId="0" borderId="8" xfId="1" applyFont="1" applyFill="1" applyBorder="1" applyAlignment="1" applyProtection="1">
      <alignment horizontal="left" vertical="center" wrapText="1"/>
      <protection locked="0"/>
    </xf>
    <xf numFmtId="0" fontId="1" fillId="0" borderId="9" xfId="1" applyFont="1" applyFill="1" applyBorder="1" applyAlignment="1" applyProtection="1">
      <alignment horizontal="left" vertical="center" wrapText="1"/>
      <protection locked="0"/>
    </xf>
    <xf numFmtId="0" fontId="17" fillId="0" borderId="0" xfId="0" applyFont="1" applyFill="1" applyBorder="1" applyAlignment="1" applyProtection="1">
      <alignment horizontal="center" vertical="center" wrapText="1"/>
      <protection locked="0"/>
    </xf>
    <xf numFmtId="0" fontId="33" fillId="0" borderId="0" xfId="1" applyFont="1" applyFill="1" applyBorder="1" applyAlignment="1" applyProtection="1">
      <alignment horizontal="center" vertical="center" wrapText="1"/>
      <protection locked="0"/>
    </xf>
    <xf numFmtId="0" fontId="18" fillId="0" borderId="0" xfId="1" applyFont="1" applyFill="1" applyAlignment="1" applyProtection="1">
      <alignment horizontal="left" vertical="center" wrapText="1"/>
      <protection locked="0"/>
    </xf>
    <xf numFmtId="0" fontId="18" fillId="0" borderId="0" xfId="1" applyFont="1" applyFill="1" applyAlignment="1" applyProtection="1">
      <alignment horizontal="left" wrapText="1"/>
      <protection locked="0"/>
    </xf>
    <xf numFmtId="0" fontId="18" fillId="0" borderId="0" xfId="1" applyFont="1" applyFill="1" applyAlignment="1" applyProtection="1">
      <alignment horizontal="left" vertical="center"/>
      <protection locked="0"/>
    </xf>
    <xf numFmtId="0" fontId="2" fillId="0" borderId="7" xfId="1" applyFont="1" applyFill="1" applyBorder="1" applyAlignment="1" applyProtection="1">
      <alignment horizontal="left" vertical="center" wrapText="1"/>
      <protection locked="0"/>
    </xf>
    <xf numFmtId="0" fontId="4" fillId="0" borderId="8" xfId="1" applyFont="1" applyFill="1" applyBorder="1" applyAlignment="1" applyProtection="1">
      <alignment horizontal="left" vertical="center" wrapText="1"/>
      <protection locked="0"/>
    </xf>
    <xf numFmtId="0" fontId="4" fillId="0" borderId="9" xfId="1" applyFont="1" applyFill="1" applyBorder="1" applyAlignment="1" applyProtection="1">
      <alignment horizontal="left" vertical="center" wrapText="1"/>
      <protection locked="0"/>
    </xf>
    <xf numFmtId="0" fontId="4" fillId="0" borderId="7" xfId="1" applyFont="1" applyFill="1" applyBorder="1" applyAlignment="1" applyProtection="1">
      <alignment horizontal="left" vertical="center" wrapText="1"/>
      <protection locked="0"/>
    </xf>
    <xf numFmtId="49" fontId="25" fillId="0" borderId="4" xfId="0" applyNumberFormat="1" applyFont="1" applyFill="1" applyBorder="1" applyAlignment="1" applyProtection="1">
      <alignment horizontal="center" vertical="center" wrapText="1"/>
      <protection locked="0"/>
    </xf>
    <xf numFmtId="49" fontId="25" fillId="0" borderId="10" xfId="0" applyNumberFormat="1" applyFont="1" applyFill="1" applyBorder="1" applyAlignment="1" applyProtection="1">
      <alignment horizontal="center" vertical="center" wrapText="1"/>
      <protection locked="0"/>
    </xf>
    <xf numFmtId="49" fontId="15" fillId="0" borderId="0" xfId="0" applyNumberFormat="1" applyFont="1" applyFill="1" applyAlignment="1" applyProtection="1">
      <alignment horizontal="right" vertical="center"/>
      <protection locked="0"/>
    </xf>
    <xf numFmtId="49" fontId="16" fillId="0" borderId="0" xfId="0" applyNumberFormat="1" applyFont="1" applyFill="1" applyAlignment="1" applyProtection="1">
      <alignment horizontal="right" vertical="center" wrapText="1"/>
      <protection locked="0"/>
    </xf>
    <xf numFmtId="49" fontId="6" fillId="4" borderId="45" xfId="0" applyNumberFormat="1" applyFont="1" applyFill="1" applyBorder="1" applyAlignment="1" applyProtection="1">
      <alignment horizontal="center" vertical="center" wrapText="1"/>
      <protection locked="0"/>
    </xf>
    <xf numFmtId="49" fontId="6" fillId="4" borderId="46" xfId="0" applyNumberFormat="1" applyFont="1" applyFill="1" applyBorder="1" applyAlignment="1" applyProtection="1">
      <alignment horizontal="center" vertical="center" wrapText="1"/>
      <protection locked="0"/>
    </xf>
    <xf numFmtId="49" fontId="6" fillId="4" borderId="47" xfId="0" applyNumberFormat="1" applyFont="1" applyFill="1" applyBorder="1" applyAlignment="1" applyProtection="1">
      <alignment horizontal="center" vertical="center" wrapText="1"/>
      <protection locked="0"/>
    </xf>
    <xf numFmtId="49" fontId="7" fillId="4" borderId="34" xfId="0" applyNumberFormat="1" applyFont="1" applyFill="1" applyBorder="1" applyAlignment="1" applyProtection="1">
      <alignment horizontal="center" vertical="center" wrapText="1"/>
      <protection locked="0"/>
    </xf>
    <xf numFmtId="49" fontId="7" fillId="4" borderId="8" xfId="0" applyNumberFormat="1" applyFont="1" applyFill="1" applyBorder="1" applyAlignment="1" applyProtection="1">
      <alignment horizontal="center" vertical="center" wrapText="1"/>
      <protection locked="0"/>
    </xf>
    <xf numFmtId="49" fontId="7" fillId="4" borderId="9" xfId="0" applyNumberFormat="1" applyFont="1" applyFill="1" applyBorder="1" applyAlignment="1" applyProtection="1">
      <alignment horizontal="center" vertical="center" wrapText="1"/>
      <protection locked="0"/>
    </xf>
    <xf numFmtId="0" fontId="0" fillId="0" borderId="32" xfId="0" applyBorder="1" applyAlignment="1">
      <alignment horizontal="center"/>
    </xf>
    <xf numFmtId="49" fontId="16" fillId="0" borderId="0" xfId="0" applyNumberFormat="1" applyFont="1" applyFill="1" applyBorder="1" applyAlignment="1" applyProtection="1">
      <alignment horizontal="center" vertical="top" wrapText="1"/>
      <protection locked="0"/>
    </xf>
    <xf numFmtId="0" fontId="17" fillId="0" borderId="0" xfId="1" applyFont="1" applyFill="1" applyBorder="1" applyAlignment="1" applyProtection="1">
      <alignment horizontal="center" vertical="center" wrapText="1"/>
      <protection locked="0"/>
    </xf>
    <xf numFmtId="0" fontId="4" fillId="0" borderId="4" xfId="1" applyFont="1" applyFill="1" applyBorder="1" applyAlignment="1" applyProtection="1">
      <alignment horizontal="left" vertical="center" wrapText="1"/>
      <protection locked="0"/>
    </xf>
    <xf numFmtId="0" fontId="4" fillId="0" borderId="5" xfId="1" applyFont="1" applyFill="1" applyBorder="1" applyAlignment="1" applyProtection="1">
      <alignment horizontal="left" vertical="center" wrapText="1"/>
      <protection locked="0"/>
    </xf>
    <xf numFmtId="0" fontId="4" fillId="0" borderId="6" xfId="1" applyFont="1" applyFill="1" applyBorder="1" applyAlignment="1" applyProtection="1">
      <alignment horizontal="left" vertical="center" wrapText="1"/>
      <protection locked="0"/>
    </xf>
    <xf numFmtId="49" fontId="7" fillId="4" borderId="37" xfId="0" applyNumberFormat="1" applyFont="1" applyFill="1" applyBorder="1" applyAlignment="1" applyProtection="1">
      <alignment horizontal="center" vertical="center" wrapText="1"/>
      <protection locked="0"/>
    </xf>
    <xf numFmtId="49" fontId="7" fillId="4" borderId="16" xfId="0" applyNumberFormat="1" applyFont="1" applyFill="1" applyBorder="1" applyAlignment="1" applyProtection="1">
      <alignment horizontal="center" vertical="center" wrapText="1"/>
      <protection locked="0"/>
    </xf>
    <xf numFmtId="49" fontId="7" fillId="4" borderId="17" xfId="0" applyNumberFormat="1" applyFont="1" applyFill="1" applyBorder="1" applyAlignment="1" applyProtection="1">
      <alignment horizontal="center" vertical="center" wrapText="1"/>
      <protection locked="0"/>
    </xf>
    <xf numFmtId="0" fontId="43" fillId="0" borderId="25" xfId="0" applyFont="1" applyFill="1" applyBorder="1" applyAlignment="1" applyProtection="1">
      <alignment horizontal="center" vertical="center" wrapText="1"/>
    </xf>
    <xf numFmtId="0" fontId="43" fillId="0" borderId="26" xfId="0" applyFont="1" applyFill="1" applyBorder="1" applyAlignment="1" applyProtection="1">
      <alignment horizontal="center" vertical="center" wrapText="1"/>
    </xf>
    <xf numFmtId="0" fontId="33" fillId="0" borderId="0" xfId="1" applyFont="1" applyFill="1" applyBorder="1" applyAlignment="1">
      <alignment horizontal="center" vertical="center" wrapText="1"/>
    </xf>
    <xf numFmtId="0" fontId="32" fillId="0" borderId="0" xfId="1" applyFont="1" applyFill="1" applyBorder="1" applyAlignment="1">
      <alignment horizontal="center" vertical="center" wrapText="1"/>
    </xf>
    <xf numFmtId="49" fontId="25" fillId="0" borderId="4" xfId="0" applyNumberFormat="1" applyFont="1" applyFill="1" applyBorder="1" applyAlignment="1" applyProtection="1">
      <alignment horizontal="center" vertical="center" wrapText="1"/>
    </xf>
    <xf numFmtId="49" fontId="25" fillId="0" borderId="14" xfId="0" applyNumberFormat="1" applyFont="1" applyFill="1" applyBorder="1" applyAlignment="1" applyProtection="1">
      <alignment horizontal="center" vertical="center" wrapText="1"/>
    </xf>
    <xf numFmtId="0" fontId="10" fillId="0" borderId="6" xfId="0" applyFont="1" applyFill="1" applyBorder="1" applyAlignment="1" applyProtection="1">
      <alignment horizontal="center" vertical="center" wrapText="1"/>
    </xf>
    <xf numFmtId="0" fontId="10" fillId="0" borderId="13" xfId="0" applyFont="1" applyFill="1" applyBorder="1" applyAlignment="1" applyProtection="1">
      <alignment horizontal="center" vertical="center" wrapText="1"/>
    </xf>
    <xf numFmtId="0" fontId="27" fillId="0" borderId="36" xfId="0" applyFont="1" applyFill="1" applyBorder="1" applyAlignment="1" applyProtection="1">
      <alignment horizontal="center" vertical="center" wrapText="1"/>
    </xf>
    <xf numFmtId="0" fontId="27" fillId="0" borderId="5" xfId="0" applyFont="1" applyFill="1" applyBorder="1" applyAlignment="1" applyProtection="1">
      <alignment horizontal="center" vertical="center" wrapText="1"/>
    </xf>
    <xf numFmtId="0" fontId="27" fillId="0" borderId="6" xfId="0" applyFont="1" applyFill="1" applyBorder="1" applyAlignment="1" applyProtection="1">
      <alignment horizontal="center" vertical="center" wrapText="1"/>
    </xf>
  </cellXfs>
  <cellStyles count="3">
    <cellStyle name="Comma" xfId="2" builtinId="3"/>
    <cellStyle name="Normal" xfId="0" builtinId="0"/>
    <cellStyle name="Normal 3" xfId="1"/>
  </cellStyles>
  <dxfs count="23">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patternFill>
          <bgColor rgb="FFFF0000"/>
        </patternFill>
      </fill>
    </dxf>
    <dxf>
      <fill>
        <patternFill patternType="solid">
          <fgColor auto="1"/>
          <bgColor theme="9" tint="0.59996337778862885"/>
        </patternFill>
      </fill>
    </dxf>
    <dxf>
      <fill>
        <patternFill patternType="solid">
          <fgColor auto="1"/>
          <bgColor theme="9" tint="0.59996337778862885"/>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patternType="solid">
          <fgColor auto="1"/>
          <bgColor theme="9" tint="0.59996337778862885"/>
        </patternFill>
      </fill>
    </dxf>
    <dxf>
      <fill>
        <patternFill patternType="solid">
          <fgColor auto="1"/>
          <bgColor theme="9" tint="0.59996337778862885"/>
        </patternFill>
      </fill>
    </dxf>
    <dxf>
      <fill>
        <patternFill patternType="solid">
          <fgColor auto="1"/>
          <bgColor theme="9" tint="0.59996337778862885"/>
        </pattern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patternFill patternType="solid">
          <fgColor auto="1"/>
          <bgColor theme="9" tint="0.59996337778862885"/>
        </patternFill>
      </fill>
    </dxf>
    <dxf>
      <fill>
        <gradientFill degree="90">
          <stop position="0">
            <color theme="4" tint="0.40000610370189521"/>
          </stop>
          <stop position="0.5">
            <color theme="4" tint="0.59999389629810485"/>
          </stop>
          <stop position="1">
            <color theme="4" tint="0.40000610370189521"/>
          </stop>
        </gradientFill>
      </fill>
    </dxf>
  </dxfs>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5"/>
  <sheetViews>
    <sheetView view="pageBreakPreview" zoomScaleSheetLayoutView="100" workbookViewId="0">
      <selection activeCell="B11" sqref="B11"/>
    </sheetView>
  </sheetViews>
  <sheetFormatPr defaultRowHeight="12.75" x14ac:dyDescent="0.2"/>
  <cols>
    <col min="1" max="2" width="25.7109375" style="1" customWidth="1"/>
    <col min="3" max="4" width="20.7109375" style="1" customWidth="1"/>
    <col min="5" max="16384" width="9.140625" style="1"/>
  </cols>
  <sheetData>
    <row r="1" spans="1:4" ht="80.25" customHeight="1" x14ac:dyDescent="0.2">
      <c r="A1" s="139" t="s">
        <v>12</v>
      </c>
      <c r="B1" s="140"/>
      <c r="C1" s="140"/>
      <c r="D1" s="140"/>
    </row>
    <row r="2" spans="1:4" ht="171.75" customHeight="1" x14ac:dyDescent="0.2">
      <c r="A2" s="141" t="s">
        <v>13</v>
      </c>
      <c r="B2" s="142"/>
      <c r="C2" s="142"/>
      <c r="D2" s="142"/>
    </row>
    <row r="4" spans="1:4" ht="20.100000000000001" customHeight="1" x14ac:dyDescent="0.2">
      <c r="A4" s="3" t="e">
        <f>"1. პროექტის შიფრი: "&amp;#REF!</f>
        <v>#REF!</v>
      </c>
      <c r="B4" s="5"/>
    </row>
    <row r="5" spans="1:4" ht="60" customHeight="1" x14ac:dyDescent="0.2">
      <c r="A5" s="143" t="e">
        <f>"2. პროექტის სახელწოდება: "&amp;#REF!</f>
        <v>#REF!</v>
      </c>
      <c r="B5" s="143"/>
      <c r="C5" s="143"/>
      <c r="D5" s="143"/>
    </row>
    <row r="6" spans="1:4" ht="20.100000000000001" customHeight="1" x14ac:dyDescent="0.2">
      <c r="A6" s="3" t="e">
        <f>"3. პროექტის საერთო ბიუჯეტი (აშშ დოლარი): "&amp;#REF!</f>
        <v>#REF!</v>
      </c>
    </row>
    <row r="7" spans="1:4" ht="20.100000000000001" customHeight="1" x14ac:dyDescent="0.2">
      <c r="A7" s="4" t="s">
        <v>4</v>
      </c>
    </row>
    <row r="8" spans="1:4" ht="20.100000000000001" customHeight="1" x14ac:dyDescent="0.2">
      <c r="A8" s="4" t="e">
        <f>"3.1. ფონდიდან მოთხოვნილი თანხა (აშშ დოლარი): "&amp;#REF!</f>
        <v>#REF!</v>
      </c>
    </row>
    <row r="9" spans="1:4" ht="20.100000000000001" customHeight="1" x14ac:dyDescent="0.2">
      <c r="A9" s="3" t="e">
        <f>"4. პროექტის ხანგრძლივობა (თვეები): "&amp;#REF!</f>
        <v>#REF!</v>
      </c>
    </row>
    <row r="10" spans="1:4" ht="20.100000000000001" customHeight="1" x14ac:dyDescent="0.2">
      <c r="A10" s="3" t="s">
        <v>14</v>
      </c>
    </row>
    <row r="11" spans="1:4" ht="51" x14ac:dyDescent="0.2">
      <c r="A11" s="2" t="s">
        <v>5</v>
      </c>
      <c r="B11" s="2" t="s">
        <v>6</v>
      </c>
      <c r="C11" s="2" t="s">
        <v>7</v>
      </c>
      <c r="D11" s="2" t="s">
        <v>8</v>
      </c>
    </row>
    <row r="12" spans="1:4" x14ac:dyDescent="0.2">
      <c r="A12" s="7"/>
      <c r="B12" s="7"/>
      <c r="C12" s="7"/>
      <c r="D12" s="8"/>
    </row>
    <row r="14" spans="1:4" x14ac:dyDescent="0.2">
      <c r="A14" s="1" t="s">
        <v>9</v>
      </c>
    </row>
    <row r="16" spans="1:4" ht="51" x14ac:dyDescent="0.2">
      <c r="A16" s="2" t="s">
        <v>10</v>
      </c>
      <c r="B16" s="2" t="s">
        <v>6</v>
      </c>
      <c r="C16" s="2" t="s">
        <v>11</v>
      </c>
      <c r="D16" s="2" t="s">
        <v>8</v>
      </c>
    </row>
    <row r="17" spans="1:4" x14ac:dyDescent="0.2">
      <c r="A17" s="7"/>
      <c r="B17" s="7"/>
      <c r="C17" s="7"/>
      <c r="D17" s="9"/>
    </row>
    <row r="19" spans="1:4" x14ac:dyDescent="0.2">
      <c r="A19" s="1" t="s">
        <v>9</v>
      </c>
    </row>
    <row r="21" spans="1:4" ht="38.25" x14ac:dyDescent="0.2">
      <c r="A21" s="2" t="s">
        <v>0</v>
      </c>
      <c r="B21" s="2" t="s">
        <v>3</v>
      </c>
      <c r="C21" s="6" t="s">
        <v>17</v>
      </c>
      <c r="D21" s="2" t="s">
        <v>8</v>
      </c>
    </row>
    <row r="22" spans="1:4" x14ac:dyDescent="0.2">
      <c r="A22" s="14"/>
      <c r="B22" s="14"/>
      <c r="C22" s="12"/>
      <c r="D22" s="10"/>
    </row>
    <row r="23" spans="1:4" x14ac:dyDescent="0.2">
      <c r="A23" s="15"/>
      <c r="B23" s="15"/>
      <c r="C23" s="13"/>
      <c r="D23" s="11"/>
    </row>
    <row r="24" spans="1:4" x14ac:dyDescent="0.2">
      <c r="A24" s="15"/>
      <c r="B24" s="15"/>
      <c r="C24" s="13"/>
      <c r="D24" s="11"/>
    </row>
    <row r="25" spans="1:4" x14ac:dyDescent="0.2">
      <c r="A25" s="15"/>
      <c r="B25" s="15"/>
      <c r="C25" s="13"/>
      <c r="D25" s="11"/>
    </row>
    <row r="26" spans="1:4" x14ac:dyDescent="0.2">
      <c r="A26" s="15"/>
      <c r="B26" s="15"/>
      <c r="C26" s="13"/>
      <c r="D26" s="11"/>
    </row>
    <row r="27" spans="1:4" x14ac:dyDescent="0.2">
      <c r="A27" s="15"/>
      <c r="B27" s="15"/>
      <c r="C27" s="13"/>
      <c r="D27" s="11"/>
    </row>
    <row r="28" spans="1:4" x14ac:dyDescent="0.2">
      <c r="A28" s="15"/>
      <c r="B28" s="15"/>
      <c r="C28" s="13"/>
      <c r="D28" s="11"/>
    </row>
    <row r="29" spans="1:4" x14ac:dyDescent="0.2">
      <c r="A29" s="15"/>
      <c r="B29" s="15"/>
      <c r="C29" s="13"/>
      <c r="D29" s="11"/>
    </row>
    <row r="30" spans="1:4" x14ac:dyDescent="0.2">
      <c r="A30" s="15"/>
      <c r="B30" s="15"/>
      <c r="C30" s="12"/>
      <c r="D30" s="10"/>
    </row>
    <row r="31" spans="1:4" x14ac:dyDescent="0.2">
      <c r="A31" s="15"/>
      <c r="B31" s="15"/>
      <c r="C31" s="13"/>
      <c r="D31" s="11"/>
    </row>
    <row r="32" spans="1:4" x14ac:dyDescent="0.2">
      <c r="A32" s="15"/>
      <c r="B32" s="15"/>
      <c r="C32" s="13"/>
      <c r="D32" s="11"/>
    </row>
    <row r="33" spans="1:4" x14ac:dyDescent="0.2">
      <c r="A33" s="15"/>
      <c r="B33" s="15"/>
      <c r="C33" s="13"/>
      <c r="D33" s="11"/>
    </row>
    <row r="34" spans="1:4" x14ac:dyDescent="0.2">
      <c r="A34" s="15"/>
      <c r="B34" s="15"/>
      <c r="C34" s="13"/>
      <c r="D34" s="11"/>
    </row>
    <row r="35" spans="1:4" x14ac:dyDescent="0.2">
      <c r="A35" s="15"/>
      <c r="B35" s="15"/>
      <c r="C35" s="13"/>
      <c r="D35" s="11"/>
    </row>
  </sheetData>
  <sheetProtection sheet="1" objects="1" scenarios="1" formatColumns="0" formatRows="0"/>
  <mergeCells count="3">
    <mergeCell ref="A1:D1"/>
    <mergeCell ref="A2:D2"/>
    <mergeCell ref="A5:D5"/>
  </mergeCells>
  <conditionalFormatting sqref="A12:C12 A17:C17 A22:C35">
    <cfRule type="containsBlanks" dxfId="22" priority="1">
      <formula>LEN(TRIM(A12))=0</formula>
    </cfRule>
  </conditionalFormatting>
  <dataValidations count="1">
    <dataValidation type="list" allowBlank="1" showInputMessage="1" showErrorMessage="1" sqref="C22:C35">
      <formula1>orgtypes</formula1>
    </dataValidation>
  </dataValidations>
  <pageMargins left="0.7" right="0.7" top="0.75" bottom="0.25" header="0.3" footer="0.3"/>
  <pageSetup paperSize="9" scale="94" fitToHeight="0" orientation="portrait" r:id="rId1"/>
  <headerFooter>
    <oddHeader>&amp;LSTCU - SRNSF კონკურსი 2015</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134"/>
  <sheetViews>
    <sheetView tabSelected="1" zoomScale="110" zoomScaleNormal="110" workbookViewId="0">
      <selection activeCell="I13" sqref="I13:I14"/>
    </sheetView>
  </sheetViews>
  <sheetFormatPr defaultRowHeight="15" x14ac:dyDescent="0.25"/>
  <cols>
    <col min="1" max="1" width="6.140625" style="77" customWidth="1"/>
    <col min="2" max="2" width="49.28515625" style="73" customWidth="1"/>
    <col min="3" max="3" width="12" style="78" customWidth="1"/>
    <col min="4" max="4" width="13.28515625" style="78" customWidth="1"/>
    <col min="5" max="5" width="11.85546875" style="78" customWidth="1"/>
    <col min="6" max="13" width="13.7109375" style="73" customWidth="1"/>
    <col min="14" max="14" width="21.140625" style="73" customWidth="1"/>
    <col min="15" max="15" width="17.28515625" style="94" customWidth="1"/>
    <col min="16" max="16384" width="9.140625" style="41"/>
  </cols>
  <sheetData>
    <row r="1" spans="1:35" ht="26.25" customHeight="1" x14ac:dyDescent="0.25">
      <c r="A1" s="185" t="s">
        <v>443</v>
      </c>
      <c r="B1" s="185"/>
      <c r="C1" s="185"/>
      <c r="D1" s="185"/>
      <c r="E1" s="185"/>
      <c r="F1" s="185"/>
      <c r="G1" s="185"/>
      <c r="H1" s="185"/>
      <c r="I1" s="185"/>
      <c r="J1" s="185"/>
      <c r="K1" s="185"/>
      <c r="L1" s="185"/>
      <c r="M1" s="185"/>
      <c r="N1" s="185"/>
    </row>
    <row r="2" spans="1:35" ht="21" customHeight="1" x14ac:dyDescent="0.25">
      <c r="A2" s="186"/>
      <c r="B2" s="186"/>
      <c r="C2" s="186"/>
      <c r="D2" s="186"/>
      <c r="E2" s="186"/>
      <c r="F2" s="186"/>
      <c r="G2" s="186"/>
      <c r="H2" s="186"/>
      <c r="I2" s="186"/>
      <c r="J2" s="186"/>
      <c r="K2" s="186"/>
      <c r="L2" s="186"/>
      <c r="M2" s="186"/>
      <c r="N2" s="186"/>
      <c r="AI2" s="40"/>
    </row>
    <row r="3" spans="1:35" ht="20.25" customHeight="1" x14ac:dyDescent="0.25">
      <c r="A3" s="194" t="s">
        <v>428</v>
      </c>
      <c r="B3" s="194"/>
      <c r="C3" s="194"/>
      <c r="D3" s="194"/>
      <c r="E3" s="194"/>
      <c r="F3" s="194"/>
      <c r="G3" s="194"/>
      <c r="H3" s="194"/>
      <c r="I3" s="194"/>
      <c r="J3" s="194"/>
      <c r="K3" s="194"/>
      <c r="L3" s="194"/>
      <c r="M3" s="194"/>
      <c r="N3" s="194"/>
    </row>
    <row r="4" spans="1:35" ht="20.100000000000001" customHeight="1" thickBot="1" x14ac:dyDescent="0.3">
      <c r="A4" s="193"/>
      <c r="B4" s="193"/>
      <c r="C4" s="193"/>
      <c r="D4" s="193"/>
      <c r="E4" s="193"/>
      <c r="F4" s="193"/>
      <c r="G4" s="193"/>
      <c r="H4" s="193"/>
      <c r="I4" s="193"/>
      <c r="J4" s="193"/>
      <c r="K4" s="193"/>
      <c r="L4" s="193"/>
      <c r="M4" s="193"/>
      <c r="N4" s="193"/>
    </row>
    <row r="5" spans="1:35" ht="20.100000000000001" customHeight="1" x14ac:dyDescent="0.25">
      <c r="A5" s="196" t="s">
        <v>316</v>
      </c>
      <c r="B5" s="197"/>
      <c r="C5" s="197"/>
      <c r="D5" s="197"/>
      <c r="E5" s="198"/>
      <c r="F5" s="187"/>
      <c r="G5" s="188"/>
      <c r="H5" s="188"/>
      <c r="I5" s="188"/>
      <c r="J5" s="188"/>
      <c r="K5" s="188"/>
      <c r="L5" s="188"/>
      <c r="M5" s="188"/>
      <c r="N5" s="189"/>
    </row>
    <row r="6" spans="1:35" ht="20.100000000000001" customHeight="1" x14ac:dyDescent="0.25">
      <c r="A6" s="182" t="s">
        <v>312</v>
      </c>
      <c r="B6" s="180"/>
      <c r="C6" s="180"/>
      <c r="D6" s="180"/>
      <c r="E6" s="181"/>
      <c r="F6" s="190"/>
      <c r="G6" s="191"/>
      <c r="H6" s="191"/>
      <c r="I6" s="191"/>
      <c r="J6" s="191"/>
      <c r="K6" s="191"/>
      <c r="L6" s="191"/>
      <c r="M6" s="191"/>
      <c r="N6" s="192"/>
    </row>
    <row r="7" spans="1:35" ht="20.100000000000001" customHeight="1" x14ac:dyDescent="0.25">
      <c r="A7" s="179" t="s">
        <v>434</v>
      </c>
      <c r="B7" s="180"/>
      <c r="C7" s="180"/>
      <c r="D7" s="180"/>
      <c r="E7" s="181"/>
      <c r="F7" s="190"/>
      <c r="G7" s="191"/>
      <c r="H7" s="191"/>
      <c r="I7" s="191"/>
      <c r="J7" s="191"/>
      <c r="K7" s="191"/>
      <c r="L7" s="191"/>
      <c r="M7" s="191"/>
      <c r="N7" s="192"/>
    </row>
    <row r="8" spans="1:35" ht="20.100000000000001" customHeight="1" x14ac:dyDescent="0.25">
      <c r="A8" s="182" t="s">
        <v>313</v>
      </c>
      <c r="B8" s="180"/>
      <c r="C8" s="180"/>
      <c r="D8" s="180"/>
      <c r="E8" s="181"/>
      <c r="F8" s="199"/>
      <c r="G8" s="191"/>
      <c r="H8" s="191"/>
      <c r="I8" s="191"/>
      <c r="J8" s="191"/>
      <c r="K8" s="191"/>
      <c r="L8" s="191"/>
      <c r="M8" s="191"/>
      <c r="N8" s="192"/>
    </row>
    <row r="9" spans="1:35" ht="20.100000000000001" customHeight="1" thickBot="1" x14ac:dyDescent="0.3">
      <c r="A9" s="182" t="s">
        <v>315</v>
      </c>
      <c r="B9" s="180"/>
      <c r="C9" s="180"/>
      <c r="D9" s="180"/>
      <c r="E9" s="181"/>
      <c r="F9" s="200"/>
      <c r="G9" s="200"/>
      <c r="H9" s="200"/>
      <c r="I9" s="200"/>
      <c r="J9" s="200"/>
      <c r="K9" s="200"/>
      <c r="L9" s="200"/>
      <c r="M9" s="200"/>
      <c r="N9" s="201"/>
    </row>
    <row r="10" spans="1:35" ht="20.100000000000001" customHeight="1" x14ac:dyDescent="0.25">
      <c r="A10" s="182" t="s">
        <v>314</v>
      </c>
      <c r="B10" s="180"/>
      <c r="C10" s="180"/>
      <c r="D10" s="180"/>
      <c r="E10" s="181"/>
      <c r="F10" s="42"/>
      <c r="G10" s="43"/>
      <c r="H10" s="44"/>
      <c r="I10" s="44"/>
      <c r="J10" s="44"/>
      <c r="K10" s="44"/>
      <c r="L10" s="44"/>
      <c r="M10" s="44"/>
      <c r="N10" s="44"/>
    </row>
    <row r="11" spans="1:35" ht="20.100000000000001" customHeight="1" x14ac:dyDescent="0.25">
      <c r="A11" s="182" t="s">
        <v>317</v>
      </c>
      <c r="B11" s="180"/>
      <c r="C11" s="180"/>
      <c r="D11" s="180"/>
      <c r="E11" s="181"/>
      <c r="F11" s="36">
        <f>N114</f>
        <v>0</v>
      </c>
      <c r="G11" s="45"/>
      <c r="H11" s="45"/>
      <c r="I11" s="45"/>
      <c r="J11" s="45"/>
      <c r="K11" s="45"/>
      <c r="L11" s="45"/>
      <c r="M11" s="45"/>
      <c r="N11" s="45"/>
    </row>
    <row r="12" spans="1:35" ht="20.100000000000001" customHeight="1" x14ac:dyDescent="0.25">
      <c r="A12" s="179" t="s">
        <v>435</v>
      </c>
      <c r="B12" s="180"/>
      <c r="C12" s="180"/>
      <c r="D12" s="180"/>
      <c r="E12" s="181"/>
      <c r="F12" s="36">
        <f>M114</f>
        <v>0</v>
      </c>
      <c r="G12" s="45"/>
      <c r="H12" s="45"/>
      <c r="I12" s="45"/>
      <c r="J12" s="45"/>
      <c r="K12" s="45"/>
      <c r="L12" s="45"/>
      <c r="M12" s="45"/>
      <c r="N12" s="45"/>
    </row>
    <row r="13" spans="1:35" ht="20.100000000000001" customHeight="1" x14ac:dyDescent="0.25">
      <c r="A13" s="182" t="s">
        <v>318</v>
      </c>
      <c r="B13" s="180"/>
      <c r="C13" s="180"/>
      <c r="D13" s="180"/>
      <c r="E13" s="181"/>
      <c r="F13" s="36">
        <f>L114</f>
        <v>0</v>
      </c>
      <c r="G13" s="45"/>
      <c r="H13" s="45"/>
      <c r="I13" s="45"/>
      <c r="J13" s="45"/>
      <c r="K13" s="45"/>
      <c r="L13" s="45"/>
      <c r="M13" s="45"/>
      <c r="N13" s="45"/>
    </row>
    <row r="14" spans="1:35" ht="20.100000000000001" customHeight="1" x14ac:dyDescent="0.25">
      <c r="A14" s="171" t="s">
        <v>444</v>
      </c>
      <c r="B14" s="172"/>
      <c r="C14" s="172"/>
      <c r="D14" s="172"/>
      <c r="E14" s="173"/>
      <c r="F14" s="36">
        <f>F114</f>
        <v>0</v>
      </c>
      <c r="G14" s="45"/>
      <c r="H14" s="45"/>
      <c r="I14" s="45"/>
      <c r="J14" s="45"/>
      <c r="K14" s="45"/>
      <c r="L14" s="45"/>
      <c r="M14" s="45"/>
      <c r="N14" s="45"/>
    </row>
    <row r="15" spans="1:35" ht="20.100000000000001" customHeight="1" x14ac:dyDescent="0.25">
      <c r="A15" s="171" t="s">
        <v>445</v>
      </c>
      <c r="B15" s="172"/>
      <c r="C15" s="172"/>
      <c r="D15" s="172"/>
      <c r="E15" s="173"/>
      <c r="F15" s="36">
        <f>H114</f>
        <v>0</v>
      </c>
      <c r="G15" s="45"/>
      <c r="H15" s="45"/>
      <c r="I15" s="45"/>
      <c r="J15" s="45"/>
      <c r="K15" s="45"/>
      <c r="L15" s="45"/>
      <c r="M15" s="45"/>
      <c r="N15" s="45"/>
    </row>
    <row r="16" spans="1:35" ht="20.100000000000001" customHeight="1" x14ac:dyDescent="0.25">
      <c r="A16" s="171" t="s">
        <v>446</v>
      </c>
      <c r="B16" s="172"/>
      <c r="C16" s="172"/>
      <c r="D16" s="172"/>
      <c r="E16" s="173"/>
      <c r="F16" s="36">
        <f>J114</f>
        <v>0</v>
      </c>
      <c r="G16" s="45"/>
      <c r="H16" s="45"/>
      <c r="I16" s="45"/>
      <c r="J16" s="45"/>
      <c r="K16" s="45"/>
      <c r="L16" s="45"/>
      <c r="M16" s="45"/>
      <c r="N16" s="45"/>
    </row>
    <row r="17" spans="1:15" ht="26.25" customHeight="1" x14ac:dyDescent="0.25">
      <c r="A17" s="175" t="s">
        <v>433</v>
      </c>
      <c r="B17" s="175"/>
      <c r="C17" s="175"/>
      <c r="D17" s="175"/>
      <c r="E17" s="175"/>
      <c r="F17" s="175"/>
      <c r="G17" s="175"/>
      <c r="H17" s="175"/>
      <c r="I17" s="175"/>
      <c r="J17" s="175"/>
      <c r="K17" s="175"/>
      <c r="L17" s="175"/>
      <c r="M17" s="175"/>
      <c r="N17" s="175"/>
    </row>
    <row r="18" spans="1:15" ht="21" customHeight="1" x14ac:dyDescent="0.25">
      <c r="A18" s="195" t="s">
        <v>450</v>
      </c>
      <c r="B18" s="195"/>
      <c r="C18" s="195"/>
      <c r="D18" s="195"/>
      <c r="E18" s="195"/>
      <c r="F18" s="195"/>
      <c r="G18" s="195"/>
      <c r="H18" s="195"/>
      <c r="I18" s="195"/>
      <c r="J18" s="195"/>
      <c r="K18" s="195"/>
      <c r="L18" s="195"/>
      <c r="M18" s="195"/>
      <c r="N18" s="195"/>
    </row>
    <row r="19" spans="1:15" ht="15.75" thickBot="1" x14ac:dyDescent="0.3">
      <c r="A19" s="174" t="s">
        <v>436</v>
      </c>
      <c r="B19" s="174"/>
      <c r="C19" s="174"/>
      <c r="D19" s="174"/>
      <c r="E19" s="174"/>
      <c r="F19" s="174"/>
      <c r="G19" s="174"/>
      <c r="H19" s="174"/>
      <c r="I19" s="174"/>
      <c r="J19" s="174"/>
      <c r="K19" s="174"/>
      <c r="L19" s="174"/>
      <c r="M19" s="174"/>
      <c r="N19" s="174"/>
    </row>
    <row r="20" spans="1:15" s="46" customFormat="1" ht="35.25" customHeight="1" x14ac:dyDescent="0.25">
      <c r="A20" s="183" t="s">
        <v>1</v>
      </c>
      <c r="B20" s="150" t="s">
        <v>399</v>
      </c>
      <c r="C20" s="151"/>
      <c r="D20" s="151"/>
      <c r="E20" s="152"/>
      <c r="F20" s="148" t="s">
        <v>427</v>
      </c>
      <c r="G20" s="148"/>
      <c r="H20" s="148" t="s">
        <v>426</v>
      </c>
      <c r="I20" s="148"/>
      <c r="J20" s="148" t="s">
        <v>425</v>
      </c>
      <c r="K20" s="148"/>
      <c r="L20" s="148" t="s">
        <v>319</v>
      </c>
      <c r="M20" s="148"/>
      <c r="N20" s="149"/>
      <c r="O20" s="100" t="s">
        <v>391</v>
      </c>
    </row>
    <row r="21" spans="1:15" s="46" customFormat="1" ht="57" thickBot="1" x14ac:dyDescent="0.3">
      <c r="A21" s="184"/>
      <c r="B21" s="153"/>
      <c r="C21" s="154"/>
      <c r="D21" s="154"/>
      <c r="E21" s="155"/>
      <c r="F21" s="47" t="s">
        <v>455</v>
      </c>
      <c r="G21" s="48" t="s">
        <v>378</v>
      </c>
      <c r="H21" s="47" t="s">
        <v>454</v>
      </c>
      <c r="I21" s="48" t="s">
        <v>379</v>
      </c>
      <c r="J21" s="47" t="s">
        <v>453</v>
      </c>
      <c r="K21" s="48" t="s">
        <v>380</v>
      </c>
      <c r="L21" s="49" t="s">
        <v>452</v>
      </c>
      <c r="M21" s="50" t="s">
        <v>418</v>
      </c>
      <c r="N21" s="51" t="s">
        <v>419</v>
      </c>
      <c r="O21" s="101" t="s">
        <v>429</v>
      </c>
    </row>
    <row r="22" spans="1:15" s="46" customFormat="1" ht="37.5" customHeight="1" x14ac:dyDescent="0.25">
      <c r="A22" s="52">
        <v>1</v>
      </c>
      <c r="B22" s="53" t="s">
        <v>359</v>
      </c>
      <c r="C22" s="16" t="s">
        <v>388</v>
      </c>
      <c r="D22" s="55" t="s">
        <v>385</v>
      </c>
      <c r="E22" s="56" t="s">
        <v>386</v>
      </c>
      <c r="F22" s="16">
        <f>SUM(F23,F34)</f>
        <v>0</v>
      </c>
      <c r="G22" s="16">
        <f t="shared" ref="G22:K22" si="0">SUM(G23,G34)</f>
        <v>0</v>
      </c>
      <c r="H22" s="16">
        <f t="shared" si="0"/>
        <v>0</v>
      </c>
      <c r="I22" s="16">
        <f t="shared" si="0"/>
        <v>0</v>
      </c>
      <c r="J22" s="16">
        <f t="shared" si="0"/>
        <v>0</v>
      </c>
      <c r="K22" s="16">
        <f t="shared" si="0"/>
        <v>0</v>
      </c>
      <c r="L22" s="83">
        <f>SUM(F22,H22,J22)</f>
        <v>0</v>
      </c>
      <c r="M22" s="88">
        <f>SUM(G22,I22,K22)</f>
        <v>0</v>
      </c>
      <c r="N22" s="85">
        <f>SUM(L22:M22)</f>
        <v>0</v>
      </c>
      <c r="O22" s="100"/>
    </row>
    <row r="23" spans="1:15" s="60" customFormat="1" ht="24.75" customHeight="1" x14ac:dyDescent="0.25">
      <c r="A23" s="57" t="s">
        <v>298</v>
      </c>
      <c r="B23" s="58" t="s">
        <v>343</v>
      </c>
      <c r="C23" s="59"/>
      <c r="D23" s="59"/>
      <c r="E23" s="59"/>
      <c r="F23" s="17">
        <f>SUM(F24:F33)</f>
        <v>0</v>
      </c>
      <c r="G23" s="17">
        <f>SUM(G24:G33)</f>
        <v>0</v>
      </c>
      <c r="H23" s="17">
        <f>SUM(H24:H33)</f>
        <v>0</v>
      </c>
      <c r="I23" s="17">
        <f t="shared" ref="F23:K23" si="1">SUM(I24:I33)</f>
        <v>0</v>
      </c>
      <c r="J23" s="17">
        <f t="shared" si="1"/>
        <v>0</v>
      </c>
      <c r="K23" s="17">
        <f t="shared" si="1"/>
        <v>0</v>
      </c>
      <c r="L23" s="82">
        <f t="shared" ref="L23:L86" si="2">SUM(F23,H23,J23)</f>
        <v>0</v>
      </c>
      <c r="M23" s="89">
        <f t="shared" ref="M23:M86" si="3">SUM(G23,I23,K23)</f>
        <v>0</v>
      </c>
      <c r="N23" s="84">
        <f>SUM(L23:M23)</f>
        <v>0</v>
      </c>
      <c r="O23" s="102"/>
    </row>
    <row r="24" spans="1:15" ht="17.100000000000001" customHeight="1" x14ac:dyDescent="0.25">
      <c r="A24" s="61" t="s">
        <v>320</v>
      </c>
      <c r="B24" s="22" t="s">
        <v>439</v>
      </c>
      <c r="C24" s="24"/>
      <c r="D24" s="107"/>
      <c r="E24" s="24"/>
      <c r="F24" s="62"/>
      <c r="G24" s="62"/>
      <c r="H24" s="62"/>
      <c r="I24" s="62"/>
      <c r="J24" s="62"/>
      <c r="K24" s="62"/>
      <c r="L24" s="81">
        <f t="shared" si="2"/>
        <v>0</v>
      </c>
      <c r="M24" s="90">
        <f t="shared" si="3"/>
        <v>0</v>
      </c>
      <c r="N24" s="80">
        <f>SUM(L24:M24)</f>
        <v>0</v>
      </c>
      <c r="O24" s="103">
        <f t="shared" ref="O24:O33" si="4">C24*D24*E24</f>
        <v>0</v>
      </c>
    </row>
    <row r="25" spans="1:15" ht="17.100000000000001" customHeight="1" x14ac:dyDescent="0.25">
      <c r="A25" s="61" t="s">
        <v>321</v>
      </c>
      <c r="B25" s="22" t="s">
        <v>330</v>
      </c>
      <c r="C25" s="24"/>
      <c r="D25" s="107"/>
      <c r="E25" s="24"/>
      <c r="F25" s="62"/>
      <c r="G25" s="62"/>
      <c r="H25" s="62"/>
      <c r="I25" s="62"/>
      <c r="J25" s="62"/>
      <c r="K25" s="62"/>
      <c r="L25" s="81">
        <f t="shared" si="2"/>
        <v>0</v>
      </c>
      <c r="M25" s="90">
        <f t="shared" si="3"/>
        <v>0</v>
      </c>
      <c r="N25" s="80">
        <f t="shared" ref="N25:N33" si="5">SUM(L25:M25)</f>
        <v>0</v>
      </c>
      <c r="O25" s="103">
        <f t="shared" si="4"/>
        <v>0</v>
      </c>
    </row>
    <row r="26" spans="1:15" ht="17.100000000000001" customHeight="1" x14ac:dyDescent="0.25">
      <c r="A26" s="61" t="s">
        <v>322</v>
      </c>
      <c r="B26" s="22" t="s">
        <v>331</v>
      </c>
      <c r="C26" s="24"/>
      <c r="D26" s="107"/>
      <c r="E26" s="24"/>
      <c r="F26" s="62"/>
      <c r="G26" s="62"/>
      <c r="H26" s="62"/>
      <c r="I26" s="62"/>
      <c r="J26" s="62"/>
      <c r="K26" s="62"/>
      <c r="L26" s="81">
        <f t="shared" si="2"/>
        <v>0</v>
      </c>
      <c r="M26" s="90">
        <f t="shared" si="3"/>
        <v>0</v>
      </c>
      <c r="N26" s="80">
        <f t="shared" si="5"/>
        <v>0</v>
      </c>
      <c r="O26" s="103">
        <f t="shared" si="4"/>
        <v>0</v>
      </c>
    </row>
    <row r="27" spans="1:15" ht="17.100000000000001" customHeight="1" x14ac:dyDescent="0.25">
      <c r="A27" s="61" t="s">
        <v>323</v>
      </c>
      <c r="B27" s="22" t="s">
        <v>331</v>
      </c>
      <c r="C27" s="24"/>
      <c r="D27" s="24"/>
      <c r="E27" s="24"/>
      <c r="F27" s="62"/>
      <c r="G27" s="62"/>
      <c r="H27" s="62"/>
      <c r="I27" s="62"/>
      <c r="J27" s="62"/>
      <c r="K27" s="62"/>
      <c r="L27" s="81">
        <f t="shared" si="2"/>
        <v>0</v>
      </c>
      <c r="M27" s="90">
        <f t="shared" si="3"/>
        <v>0</v>
      </c>
      <c r="N27" s="80">
        <f t="shared" si="5"/>
        <v>0</v>
      </c>
      <c r="O27" s="103">
        <f t="shared" si="4"/>
        <v>0</v>
      </c>
    </row>
    <row r="28" spans="1:15" ht="17.100000000000001" customHeight="1" x14ac:dyDescent="0.25">
      <c r="A28" s="61" t="s">
        <v>324</v>
      </c>
      <c r="B28" s="22" t="s">
        <v>331</v>
      </c>
      <c r="C28" s="24"/>
      <c r="D28" s="24"/>
      <c r="E28" s="24"/>
      <c r="F28" s="62"/>
      <c r="G28" s="62"/>
      <c r="H28" s="62"/>
      <c r="I28" s="62"/>
      <c r="J28" s="62"/>
      <c r="K28" s="62"/>
      <c r="L28" s="81">
        <f t="shared" si="2"/>
        <v>0</v>
      </c>
      <c r="M28" s="90">
        <f t="shared" si="3"/>
        <v>0</v>
      </c>
      <c r="N28" s="80">
        <f t="shared" si="5"/>
        <v>0</v>
      </c>
      <c r="O28" s="103">
        <f t="shared" si="4"/>
        <v>0</v>
      </c>
    </row>
    <row r="29" spans="1:15" ht="17.100000000000001" customHeight="1" x14ac:dyDescent="0.25">
      <c r="A29" s="61" t="s">
        <v>325</v>
      </c>
      <c r="B29" s="22" t="s">
        <v>332</v>
      </c>
      <c r="C29" s="107"/>
      <c r="D29" s="24"/>
      <c r="E29" s="24"/>
      <c r="F29" s="62"/>
      <c r="G29" s="62"/>
      <c r="H29" s="62"/>
      <c r="I29" s="62"/>
      <c r="J29" s="62"/>
      <c r="K29" s="62"/>
      <c r="L29" s="81">
        <f t="shared" si="2"/>
        <v>0</v>
      </c>
      <c r="M29" s="90">
        <f t="shared" si="3"/>
        <v>0</v>
      </c>
      <c r="N29" s="80">
        <f t="shared" si="5"/>
        <v>0</v>
      </c>
      <c r="O29" s="103">
        <f t="shared" si="4"/>
        <v>0</v>
      </c>
    </row>
    <row r="30" spans="1:15" ht="17.100000000000001" customHeight="1" x14ac:dyDescent="0.25">
      <c r="A30" s="61" t="s">
        <v>326</v>
      </c>
      <c r="B30" s="22" t="s">
        <v>332</v>
      </c>
      <c r="C30" s="107"/>
      <c r="D30" s="24"/>
      <c r="E30" s="24"/>
      <c r="F30" s="62"/>
      <c r="G30" s="62"/>
      <c r="H30" s="62"/>
      <c r="I30" s="62"/>
      <c r="J30" s="62"/>
      <c r="K30" s="62"/>
      <c r="L30" s="81">
        <f t="shared" si="2"/>
        <v>0</v>
      </c>
      <c r="M30" s="90">
        <f t="shared" si="3"/>
        <v>0</v>
      </c>
      <c r="N30" s="80">
        <f t="shared" si="5"/>
        <v>0</v>
      </c>
      <c r="O30" s="103">
        <f t="shared" si="4"/>
        <v>0</v>
      </c>
    </row>
    <row r="31" spans="1:15" ht="17.100000000000001" customHeight="1" x14ac:dyDescent="0.25">
      <c r="A31" s="61" t="s">
        <v>327</v>
      </c>
      <c r="B31" s="22" t="s">
        <v>332</v>
      </c>
      <c r="C31" s="107"/>
      <c r="D31" s="24"/>
      <c r="E31" s="24"/>
      <c r="F31" s="62"/>
      <c r="G31" s="62"/>
      <c r="H31" s="62"/>
      <c r="I31" s="62"/>
      <c r="J31" s="62"/>
      <c r="K31" s="62"/>
      <c r="L31" s="81">
        <f t="shared" si="2"/>
        <v>0</v>
      </c>
      <c r="M31" s="90">
        <f t="shared" si="3"/>
        <v>0</v>
      </c>
      <c r="N31" s="80">
        <f t="shared" si="5"/>
        <v>0</v>
      </c>
      <c r="O31" s="103">
        <f t="shared" si="4"/>
        <v>0</v>
      </c>
    </row>
    <row r="32" spans="1:15" ht="17.100000000000001" customHeight="1" x14ac:dyDescent="0.25">
      <c r="A32" s="61" t="s">
        <v>328</v>
      </c>
      <c r="B32" s="22" t="s">
        <v>332</v>
      </c>
      <c r="C32" s="107"/>
      <c r="D32" s="24"/>
      <c r="E32" s="24"/>
      <c r="F32" s="62"/>
      <c r="G32" s="62"/>
      <c r="H32" s="62"/>
      <c r="I32" s="62"/>
      <c r="J32" s="62"/>
      <c r="K32" s="62"/>
      <c r="L32" s="81">
        <f t="shared" si="2"/>
        <v>0</v>
      </c>
      <c r="M32" s="90">
        <f t="shared" si="3"/>
        <v>0</v>
      </c>
      <c r="N32" s="80">
        <f t="shared" si="5"/>
        <v>0</v>
      </c>
      <c r="O32" s="103">
        <f t="shared" si="4"/>
        <v>0</v>
      </c>
    </row>
    <row r="33" spans="1:15" ht="17.100000000000001" customHeight="1" x14ac:dyDescent="0.25">
      <c r="A33" s="61" t="s">
        <v>329</v>
      </c>
      <c r="B33" s="22" t="s">
        <v>331</v>
      </c>
      <c r="C33" s="107"/>
      <c r="D33" s="24"/>
      <c r="E33" s="24"/>
      <c r="F33" s="62"/>
      <c r="G33" s="62"/>
      <c r="H33" s="62"/>
      <c r="I33" s="62"/>
      <c r="J33" s="62"/>
      <c r="K33" s="62"/>
      <c r="L33" s="81">
        <f t="shared" si="2"/>
        <v>0</v>
      </c>
      <c r="M33" s="90">
        <f t="shared" si="3"/>
        <v>0</v>
      </c>
      <c r="N33" s="80">
        <f t="shared" si="5"/>
        <v>0</v>
      </c>
      <c r="O33" s="103">
        <f t="shared" si="4"/>
        <v>0</v>
      </c>
    </row>
    <row r="34" spans="1:15" s="60" customFormat="1" ht="27.75" customHeight="1" x14ac:dyDescent="0.25">
      <c r="A34" s="57" t="s">
        <v>300</v>
      </c>
      <c r="B34" s="58" t="s">
        <v>301</v>
      </c>
      <c r="C34" s="59"/>
      <c r="D34" s="59"/>
      <c r="E34" s="59"/>
      <c r="F34" s="17">
        <f>SUM(F35:F44)</f>
        <v>0</v>
      </c>
      <c r="G34" s="17">
        <f t="shared" ref="G34:K34" si="6">SUM(G35:G44)</f>
        <v>0</v>
      </c>
      <c r="H34" s="17">
        <f t="shared" si="6"/>
        <v>0</v>
      </c>
      <c r="I34" s="17">
        <f t="shared" si="6"/>
        <v>0</v>
      </c>
      <c r="J34" s="17">
        <f t="shared" si="6"/>
        <v>0</v>
      </c>
      <c r="K34" s="17">
        <f t="shared" si="6"/>
        <v>0</v>
      </c>
      <c r="L34" s="82">
        <f t="shared" si="2"/>
        <v>0</v>
      </c>
      <c r="M34" s="89">
        <f t="shared" si="3"/>
        <v>0</v>
      </c>
      <c r="N34" s="84">
        <f>SUM(L34:M34)</f>
        <v>0</v>
      </c>
      <c r="O34" s="102"/>
    </row>
    <row r="35" spans="1:15" ht="17.100000000000001" customHeight="1" x14ac:dyDescent="0.25">
      <c r="A35" s="61" t="s">
        <v>333</v>
      </c>
      <c r="B35" s="97" t="s">
        <v>332</v>
      </c>
      <c r="C35" s="107"/>
      <c r="D35" s="24"/>
      <c r="E35" s="24"/>
      <c r="F35" s="62"/>
      <c r="G35" s="62"/>
      <c r="H35" s="62"/>
      <c r="I35" s="62"/>
      <c r="J35" s="62"/>
      <c r="K35" s="62"/>
      <c r="L35" s="81">
        <f t="shared" si="2"/>
        <v>0</v>
      </c>
      <c r="M35" s="90">
        <f t="shared" si="3"/>
        <v>0</v>
      </c>
      <c r="N35" s="80">
        <f t="shared" ref="N35:N44" si="7">SUM(L35:M35)</f>
        <v>0</v>
      </c>
      <c r="O35" s="103">
        <f t="shared" ref="O35:O44" si="8">C35*D35*E35</f>
        <v>0</v>
      </c>
    </row>
    <row r="36" spans="1:15" ht="17.100000000000001" customHeight="1" x14ac:dyDescent="0.25">
      <c r="A36" s="61" t="s">
        <v>334</v>
      </c>
      <c r="B36" s="97" t="s">
        <v>332</v>
      </c>
      <c r="C36" s="107"/>
      <c r="D36" s="24"/>
      <c r="E36" s="24"/>
      <c r="F36" s="62"/>
      <c r="G36" s="62"/>
      <c r="H36" s="62"/>
      <c r="I36" s="62"/>
      <c r="J36" s="62"/>
      <c r="K36" s="62"/>
      <c r="L36" s="81">
        <f t="shared" si="2"/>
        <v>0</v>
      </c>
      <c r="M36" s="90">
        <f t="shared" si="3"/>
        <v>0</v>
      </c>
      <c r="N36" s="80">
        <f t="shared" si="7"/>
        <v>0</v>
      </c>
      <c r="O36" s="103">
        <f t="shared" si="8"/>
        <v>0</v>
      </c>
    </row>
    <row r="37" spans="1:15" ht="17.100000000000001" customHeight="1" x14ac:dyDescent="0.25">
      <c r="A37" s="61" t="s">
        <v>335</v>
      </c>
      <c r="B37" s="97" t="s">
        <v>332</v>
      </c>
      <c r="C37" s="107"/>
      <c r="D37" s="24"/>
      <c r="E37" s="24"/>
      <c r="F37" s="62"/>
      <c r="G37" s="62"/>
      <c r="H37" s="62"/>
      <c r="I37" s="62"/>
      <c r="J37" s="62"/>
      <c r="K37" s="62"/>
      <c r="L37" s="81">
        <f t="shared" si="2"/>
        <v>0</v>
      </c>
      <c r="M37" s="90">
        <f t="shared" si="3"/>
        <v>0</v>
      </c>
      <c r="N37" s="80">
        <f t="shared" si="7"/>
        <v>0</v>
      </c>
      <c r="O37" s="103">
        <f t="shared" si="8"/>
        <v>0</v>
      </c>
    </row>
    <row r="38" spans="1:15" ht="17.100000000000001" customHeight="1" x14ac:dyDescent="0.25">
      <c r="A38" s="61" t="s">
        <v>336</v>
      </c>
      <c r="B38" s="97" t="s">
        <v>332</v>
      </c>
      <c r="C38" s="107"/>
      <c r="D38" s="24"/>
      <c r="E38" s="24"/>
      <c r="F38" s="62"/>
      <c r="G38" s="62"/>
      <c r="H38" s="62"/>
      <c r="I38" s="62"/>
      <c r="J38" s="62"/>
      <c r="K38" s="62"/>
      <c r="L38" s="81">
        <f t="shared" si="2"/>
        <v>0</v>
      </c>
      <c r="M38" s="90">
        <f t="shared" si="3"/>
        <v>0</v>
      </c>
      <c r="N38" s="80">
        <f t="shared" si="7"/>
        <v>0</v>
      </c>
      <c r="O38" s="103">
        <f t="shared" si="8"/>
        <v>0</v>
      </c>
    </row>
    <row r="39" spans="1:15" ht="17.100000000000001" customHeight="1" x14ac:dyDescent="0.25">
      <c r="A39" s="61" t="s">
        <v>337</v>
      </c>
      <c r="B39" s="22" t="s">
        <v>332</v>
      </c>
      <c r="C39" s="107"/>
      <c r="D39" s="24"/>
      <c r="E39" s="24"/>
      <c r="F39" s="62"/>
      <c r="G39" s="62"/>
      <c r="H39" s="62"/>
      <c r="I39" s="62"/>
      <c r="J39" s="62"/>
      <c r="K39" s="62"/>
      <c r="L39" s="81">
        <f t="shared" si="2"/>
        <v>0</v>
      </c>
      <c r="M39" s="90">
        <f t="shared" si="3"/>
        <v>0</v>
      </c>
      <c r="N39" s="80">
        <f t="shared" si="7"/>
        <v>0</v>
      </c>
      <c r="O39" s="103">
        <f t="shared" si="8"/>
        <v>0</v>
      </c>
    </row>
    <row r="40" spans="1:15" ht="17.100000000000001" customHeight="1" x14ac:dyDescent="0.25">
      <c r="A40" s="61" t="s">
        <v>338</v>
      </c>
      <c r="B40" s="97" t="s">
        <v>332</v>
      </c>
      <c r="C40" s="107"/>
      <c r="D40" s="24"/>
      <c r="E40" s="24"/>
      <c r="F40" s="62"/>
      <c r="G40" s="62"/>
      <c r="H40" s="62"/>
      <c r="I40" s="62"/>
      <c r="J40" s="62"/>
      <c r="K40" s="62"/>
      <c r="L40" s="81">
        <f t="shared" si="2"/>
        <v>0</v>
      </c>
      <c r="M40" s="90">
        <f t="shared" si="3"/>
        <v>0</v>
      </c>
      <c r="N40" s="80">
        <f t="shared" si="7"/>
        <v>0</v>
      </c>
      <c r="O40" s="103">
        <f t="shared" si="8"/>
        <v>0</v>
      </c>
    </row>
    <row r="41" spans="1:15" ht="17.100000000000001" customHeight="1" x14ac:dyDescent="0.25">
      <c r="A41" s="61" t="s">
        <v>339</v>
      </c>
      <c r="B41" s="22" t="s">
        <v>332</v>
      </c>
      <c r="C41" s="107"/>
      <c r="D41" s="24"/>
      <c r="E41" s="24"/>
      <c r="F41" s="62"/>
      <c r="G41" s="62"/>
      <c r="H41" s="62"/>
      <c r="I41" s="62"/>
      <c r="J41" s="62"/>
      <c r="K41" s="62"/>
      <c r="L41" s="81">
        <f t="shared" si="2"/>
        <v>0</v>
      </c>
      <c r="M41" s="90">
        <f t="shared" si="3"/>
        <v>0</v>
      </c>
      <c r="N41" s="80">
        <f t="shared" si="7"/>
        <v>0</v>
      </c>
      <c r="O41" s="103">
        <f t="shared" si="8"/>
        <v>0</v>
      </c>
    </row>
    <row r="42" spans="1:15" ht="17.100000000000001" customHeight="1" x14ac:dyDescent="0.25">
      <c r="A42" s="61" t="s">
        <v>340</v>
      </c>
      <c r="B42" s="22" t="s">
        <v>332</v>
      </c>
      <c r="C42" s="107"/>
      <c r="D42" s="24"/>
      <c r="E42" s="24"/>
      <c r="F42" s="62"/>
      <c r="G42" s="62"/>
      <c r="H42" s="62"/>
      <c r="I42" s="62"/>
      <c r="J42" s="62"/>
      <c r="K42" s="62"/>
      <c r="L42" s="81">
        <f t="shared" si="2"/>
        <v>0</v>
      </c>
      <c r="M42" s="90">
        <f t="shared" si="3"/>
        <v>0</v>
      </c>
      <c r="N42" s="80">
        <f t="shared" si="7"/>
        <v>0</v>
      </c>
      <c r="O42" s="103">
        <f t="shared" si="8"/>
        <v>0</v>
      </c>
    </row>
    <row r="43" spans="1:15" ht="17.100000000000001" customHeight="1" x14ac:dyDescent="0.25">
      <c r="A43" s="61" t="s">
        <v>341</v>
      </c>
      <c r="B43" s="22" t="s">
        <v>332</v>
      </c>
      <c r="C43" s="107"/>
      <c r="D43" s="24"/>
      <c r="E43" s="24"/>
      <c r="F43" s="62"/>
      <c r="G43" s="62"/>
      <c r="H43" s="62"/>
      <c r="I43" s="62"/>
      <c r="J43" s="62"/>
      <c r="K43" s="62"/>
      <c r="L43" s="81">
        <f t="shared" si="2"/>
        <v>0</v>
      </c>
      <c r="M43" s="90">
        <f t="shared" si="3"/>
        <v>0</v>
      </c>
      <c r="N43" s="80">
        <f t="shared" si="7"/>
        <v>0</v>
      </c>
      <c r="O43" s="103">
        <f t="shared" si="8"/>
        <v>0</v>
      </c>
    </row>
    <row r="44" spans="1:15" ht="17.100000000000001" customHeight="1" x14ac:dyDescent="0.25">
      <c r="A44" s="61" t="s">
        <v>342</v>
      </c>
      <c r="B44" s="22" t="s">
        <v>332</v>
      </c>
      <c r="C44" s="107"/>
      <c r="D44" s="24"/>
      <c r="E44" s="24"/>
      <c r="F44" s="62"/>
      <c r="G44" s="62"/>
      <c r="H44" s="62"/>
      <c r="I44" s="62"/>
      <c r="J44" s="62"/>
      <c r="K44" s="62"/>
      <c r="L44" s="81">
        <f t="shared" si="2"/>
        <v>0</v>
      </c>
      <c r="M44" s="90">
        <f t="shared" si="3"/>
        <v>0</v>
      </c>
      <c r="N44" s="80">
        <f t="shared" si="7"/>
        <v>0</v>
      </c>
      <c r="O44" s="103">
        <f t="shared" si="8"/>
        <v>0</v>
      </c>
    </row>
    <row r="45" spans="1:15" s="46" customFormat="1" ht="39.75" customHeight="1" x14ac:dyDescent="0.25">
      <c r="A45" s="63">
        <v>2</v>
      </c>
      <c r="B45" s="64" t="s">
        <v>344</v>
      </c>
      <c r="C45" s="55" t="s">
        <v>451</v>
      </c>
      <c r="D45" s="55" t="s">
        <v>385</v>
      </c>
      <c r="E45" s="56" t="s">
        <v>386</v>
      </c>
      <c r="F45" s="18">
        <f>SUM(F46,F52)</f>
        <v>0</v>
      </c>
      <c r="G45" s="18">
        <f t="shared" ref="G45:K45" si="9">SUM(G46,G52)</f>
        <v>0</v>
      </c>
      <c r="H45" s="18">
        <f t="shared" si="9"/>
        <v>0</v>
      </c>
      <c r="I45" s="18">
        <f t="shared" si="9"/>
        <v>0</v>
      </c>
      <c r="J45" s="18">
        <f t="shared" si="9"/>
        <v>0</v>
      </c>
      <c r="K45" s="18">
        <f t="shared" si="9"/>
        <v>0</v>
      </c>
      <c r="L45" s="83">
        <f t="shared" si="2"/>
        <v>0</v>
      </c>
      <c r="M45" s="91">
        <f t="shared" si="3"/>
        <v>0</v>
      </c>
      <c r="N45" s="85">
        <f>SUM(L45:M45)</f>
        <v>0</v>
      </c>
      <c r="O45" s="100"/>
    </row>
    <row r="46" spans="1:15" s="60" customFormat="1" ht="17.100000000000001" customHeight="1" x14ac:dyDescent="0.25">
      <c r="A46" s="57" t="s">
        <v>302</v>
      </c>
      <c r="B46" s="58" t="s">
        <v>299</v>
      </c>
      <c r="C46" s="59"/>
      <c r="D46" s="59"/>
      <c r="E46" s="59"/>
      <c r="F46" s="17">
        <f>SUM(F47:F51)</f>
        <v>0</v>
      </c>
      <c r="G46" s="17">
        <f t="shared" ref="G46:K46" si="10">SUM(G47:G51)</f>
        <v>0</v>
      </c>
      <c r="H46" s="17">
        <f t="shared" si="10"/>
        <v>0</v>
      </c>
      <c r="I46" s="17">
        <f t="shared" si="10"/>
        <v>0</v>
      </c>
      <c r="J46" s="17">
        <f t="shared" si="10"/>
        <v>0</v>
      </c>
      <c r="K46" s="17">
        <f t="shared" si="10"/>
        <v>0</v>
      </c>
      <c r="L46" s="82">
        <f t="shared" si="2"/>
        <v>0</v>
      </c>
      <c r="M46" s="89">
        <f t="shared" si="3"/>
        <v>0</v>
      </c>
      <c r="N46" s="84">
        <f>SUM(L46:M46)</f>
        <v>0</v>
      </c>
      <c r="O46" s="102"/>
    </row>
    <row r="47" spans="1:15" ht="17.100000000000001" customHeight="1" x14ac:dyDescent="0.25">
      <c r="A47" s="61" t="s">
        <v>353</v>
      </c>
      <c r="B47" s="22" t="s">
        <v>347</v>
      </c>
      <c r="C47" s="107"/>
      <c r="D47" s="24"/>
      <c r="E47" s="24"/>
      <c r="F47" s="62"/>
      <c r="G47" s="62"/>
      <c r="H47" s="62"/>
      <c r="I47" s="62"/>
      <c r="J47" s="62"/>
      <c r="K47" s="62"/>
      <c r="L47" s="81">
        <f t="shared" si="2"/>
        <v>0</v>
      </c>
      <c r="M47" s="90">
        <f t="shared" si="3"/>
        <v>0</v>
      </c>
      <c r="N47" s="80">
        <f t="shared" ref="N47:N51" si="11">SUM(L47:M47)</f>
        <v>0</v>
      </c>
      <c r="O47" s="103">
        <f>C47*D47*E47</f>
        <v>0</v>
      </c>
    </row>
    <row r="48" spans="1:15" ht="17.100000000000001" customHeight="1" x14ac:dyDescent="0.25">
      <c r="A48" s="61" t="s">
        <v>354</v>
      </c>
      <c r="B48" s="22" t="s">
        <v>347</v>
      </c>
      <c r="C48" s="107"/>
      <c r="D48" s="24"/>
      <c r="E48" s="24"/>
      <c r="F48" s="62"/>
      <c r="G48" s="62"/>
      <c r="H48" s="62"/>
      <c r="I48" s="62"/>
      <c r="J48" s="62"/>
      <c r="K48" s="62"/>
      <c r="L48" s="81">
        <f t="shared" si="2"/>
        <v>0</v>
      </c>
      <c r="M48" s="90">
        <f t="shared" si="3"/>
        <v>0</v>
      </c>
      <c r="N48" s="80">
        <f t="shared" si="11"/>
        <v>0</v>
      </c>
      <c r="O48" s="103">
        <f>C48*D48*E48</f>
        <v>0</v>
      </c>
    </row>
    <row r="49" spans="1:15" ht="17.100000000000001" customHeight="1" x14ac:dyDescent="0.25">
      <c r="A49" s="61" t="s">
        <v>355</v>
      </c>
      <c r="B49" s="22" t="s">
        <v>347</v>
      </c>
      <c r="C49" s="107"/>
      <c r="D49" s="24"/>
      <c r="E49" s="24"/>
      <c r="F49" s="62"/>
      <c r="G49" s="62"/>
      <c r="H49" s="62"/>
      <c r="I49" s="62"/>
      <c r="J49" s="62"/>
      <c r="K49" s="62"/>
      <c r="L49" s="81">
        <f t="shared" si="2"/>
        <v>0</v>
      </c>
      <c r="M49" s="90">
        <f t="shared" si="3"/>
        <v>0</v>
      </c>
      <c r="N49" s="80">
        <f t="shared" si="11"/>
        <v>0</v>
      </c>
      <c r="O49" s="103">
        <f>C49*D49*E49</f>
        <v>0</v>
      </c>
    </row>
    <row r="50" spans="1:15" ht="17.100000000000001" customHeight="1" x14ac:dyDescent="0.25">
      <c r="A50" s="61" t="s">
        <v>356</v>
      </c>
      <c r="B50" s="22" t="s">
        <v>347</v>
      </c>
      <c r="C50" s="107"/>
      <c r="D50" s="24"/>
      <c r="E50" s="24"/>
      <c r="F50" s="62"/>
      <c r="G50" s="62"/>
      <c r="H50" s="62"/>
      <c r="I50" s="62"/>
      <c r="J50" s="62"/>
      <c r="K50" s="62"/>
      <c r="L50" s="81">
        <f t="shared" si="2"/>
        <v>0</v>
      </c>
      <c r="M50" s="90">
        <f t="shared" si="3"/>
        <v>0</v>
      </c>
      <c r="N50" s="80">
        <f t="shared" si="11"/>
        <v>0</v>
      </c>
      <c r="O50" s="103">
        <f>C50*D50*E50</f>
        <v>0</v>
      </c>
    </row>
    <row r="51" spans="1:15" ht="17.100000000000001" customHeight="1" x14ac:dyDescent="0.25">
      <c r="A51" s="61" t="s">
        <v>357</v>
      </c>
      <c r="B51" s="22" t="s">
        <v>347</v>
      </c>
      <c r="C51" s="107"/>
      <c r="D51" s="24"/>
      <c r="E51" s="24"/>
      <c r="F51" s="62"/>
      <c r="G51" s="62"/>
      <c r="H51" s="62"/>
      <c r="I51" s="62"/>
      <c r="J51" s="62"/>
      <c r="K51" s="62"/>
      <c r="L51" s="81">
        <f t="shared" si="2"/>
        <v>0</v>
      </c>
      <c r="M51" s="90">
        <f t="shared" si="3"/>
        <v>0</v>
      </c>
      <c r="N51" s="80">
        <f t="shared" si="11"/>
        <v>0</v>
      </c>
      <c r="O51" s="103">
        <f>C51*D51*E51</f>
        <v>0</v>
      </c>
    </row>
    <row r="52" spans="1:15" s="60" customFormat="1" ht="17.100000000000001" customHeight="1" x14ac:dyDescent="0.25">
      <c r="A52" s="57" t="s">
        <v>303</v>
      </c>
      <c r="B52" s="58" t="s">
        <v>301</v>
      </c>
      <c r="C52" s="59"/>
      <c r="D52" s="59"/>
      <c r="E52" s="59"/>
      <c r="F52" s="17">
        <f>SUM(F53:F57)</f>
        <v>0</v>
      </c>
      <c r="G52" s="17">
        <f t="shared" ref="G52:K52" si="12">SUM(G53:G57)</f>
        <v>0</v>
      </c>
      <c r="H52" s="17">
        <f t="shared" si="12"/>
        <v>0</v>
      </c>
      <c r="I52" s="17">
        <f t="shared" si="12"/>
        <v>0</v>
      </c>
      <c r="J52" s="17">
        <f t="shared" si="12"/>
        <v>0</v>
      </c>
      <c r="K52" s="17">
        <f t="shared" si="12"/>
        <v>0</v>
      </c>
      <c r="L52" s="82">
        <f t="shared" si="2"/>
        <v>0</v>
      </c>
      <c r="M52" s="89">
        <f t="shared" si="3"/>
        <v>0</v>
      </c>
      <c r="N52" s="84">
        <f>SUM(L52:M52)</f>
        <v>0</v>
      </c>
      <c r="O52" s="102"/>
    </row>
    <row r="53" spans="1:15" ht="17.100000000000001" customHeight="1" x14ac:dyDescent="0.25">
      <c r="A53" s="61" t="s">
        <v>348</v>
      </c>
      <c r="B53" s="22" t="s">
        <v>347</v>
      </c>
      <c r="C53" s="107"/>
      <c r="D53" s="24"/>
      <c r="E53" s="24"/>
      <c r="F53" s="62"/>
      <c r="G53" s="62"/>
      <c r="H53" s="62"/>
      <c r="I53" s="62"/>
      <c r="J53" s="62"/>
      <c r="K53" s="62"/>
      <c r="L53" s="81">
        <f t="shared" si="2"/>
        <v>0</v>
      </c>
      <c r="M53" s="90">
        <f t="shared" si="3"/>
        <v>0</v>
      </c>
      <c r="N53" s="80">
        <f t="shared" ref="N53:N57" si="13">SUM(L53:M53)</f>
        <v>0</v>
      </c>
      <c r="O53" s="103">
        <f>C53*D53*E53</f>
        <v>0</v>
      </c>
    </row>
    <row r="54" spans="1:15" ht="17.100000000000001" customHeight="1" x14ac:dyDescent="0.25">
      <c r="A54" s="61" t="s">
        <v>349</v>
      </c>
      <c r="B54" s="22" t="s">
        <v>347</v>
      </c>
      <c r="C54" s="107"/>
      <c r="D54" s="24"/>
      <c r="E54" s="24"/>
      <c r="F54" s="62"/>
      <c r="G54" s="62"/>
      <c r="H54" s="62"/>
      <c r="I54" s="62"/>
      <c r="J54" s="62"/>
      <c r="K54" s="62"/>
      <c r="L54" s="81">
        <f t="shared" si="2"/>
        <v>0</v>
      </c>
      <c r="M54" s="90">
        <f t="shared" si="3"/>
        <v>0</v>
      </c>
      <c r="N54" s="80">
        <f t="shared" si="13"/>
        <v>0</v>
      </c>
      <c r="O54" s="103">
        <f>C54*D54*E54</f>
        <v>0</v>
      </c>
    </row>
    <row r="55" spans="1:15" ht="17.100000000000001" customHeight="1" x14ac:dyDescent="0.25">
      <c r="A55" s="61" t="s">
        <v>350</v>
      </c>
      <c r="B55" s="22" t="s">
        <v>347</v>
      </c>
      <c r="C55" s="107"/>
      <c r="D55" s="24"/>
      <c r="E55" s="24"/>
      <c r="F55" s="62"/>
      <c r="G55" s="62"/>
      <c r="H55" s="62"/>
      <c r="I55" s="62"/>
      <c r="J55" s="62"/>
      <c r="K55" s="62"/>
      <c r="L55" s="81">
        <f t="shared" si="2"/>
        <v>0</v>
      </c>
      <c r="M55" s="90">
        <f t="shared" si="3"/>
        <v>0</v>
      </c>
      <c r="N55" s="80">
        <f t="shared" si="13"/>
        <v>0</v>
      </c>
      <c r="O55" s="103">
        <f>C55*D55*E55</f>
        <v>0</v>
      </c>
    </row>
    <row r="56" spans="1:15" ht="17.100000000000001" customHeight="1" x14ac:dyDescent="0.25">
      <c r="A56" s="61" t="s">
        <v>351</v>
      </c>
      <c r="B56" s="22" t="s">
        <v>347</v>
      </c>
      <c r="C56" s="107"/>
      <c r="D56" s="24"/>
      <c r="E56" s="24"/>
      <c r="F56" s="62"/>
      <c r="G56" s="62"/>
      <c r="H56" s="62"/>
      <c r="I56" s="62"/>
      <c r="J56" s="62"/>
      <c r="K56" s="62"/>
      <c r="L56" s="81">
        <f t="shared" si="2"/>
        <v>0</v>
      </c>
      <c r="M56" s="90">
        <f t="shared" si="3"/>
        <v>0</v>
      </c>
      <c r="N56" s="80">
        <f t="shared" si="13"/>
        <v>0</v>
      </c>
      <c r="O56" s="103">
        <f>C56*D56*E56</f>
        <v>0</v>
      </c>
    </row>
    <row r="57" spans="1:15" ht="17.100000000000001" customHeight="1" x14ac:dyDescent="0.25">
      <c r="A57" s="61" t="s">
        <v>352</v>
      </c>
      <c r="B57" s="22" t="s">
        <v>347</v>
      </c>
      <c r="C57" s="107"/>
      <c r="D57" s="24"/>
      <c r="E57" s="24"/>
      <c r="F57" s="62"/>
      <c r="G57" s="62"/>
      <c r="H57" s="62"/>
      <c r="I57" s="62"/>
      <c r="J57" s="62"/>
      <c r="K57" s="62"/>
      <c r="L57" s="81">
        <f t="shared" si="2"/>
        <v>0</v>
      </c>
      <c r="M57" s="90">
        <f t="shared" si="3"/>
        <v>0</v>
      </c>
      <c r="N57" s="80">
        <f t="shared" si="13"/>
        <v>0</v>
      </c>
      <c r="O57" s="103">
        <f>C57*D57*E57</f>
        <v>0</v>
      </c>
    </row>
    <row r="58" spans="1:15" s="46" customFormat="1" ht="22.5" customHeight="1" x14ac:dyDescent="0.25">
      <c r="A58" s="63">
        <v>3</v>
      </c>
      <c r="B58" s="64" t="s">
        <v>358</v>
      </c>
      <c r="C58" s="54" t="s">
        <v>388</v>
      </c>
      <c r="D58" s="54" t="s">
        <v>410</v>
      </c>
      <c r="E58" s="65" t="s">
        <v>386</v>
      </c>
      <c r="F58" s="18">
        <f>SUM(F59,F62)</f>
        <v>0</v>
      </c>
      <c r="G58" s="18">
        <f t="shared" ref="G58:K58" si="14">SUM(G59,G62)</f>
        <v>0</v>
      </c>
      <c r="H58" s="18">
        <f t="shared" si="14"/>
        <v>0</v>
      </c>
      <c r="I58" s="18">
        <f t="shared" si="14"/>
        <v>0</v>
      </c>
      <c r="J58" s="18">
        <f t="shared" si="14"/>
        <v>0</v>
      </c>
      <c r="K58" s="18">
        <f t="shared" si="14"/>
        <v>0</v>
      </c>
      <c r="L58" s="83">
        <f t="shared" si="2"/>
        <v>0</v>
      </c>
      <c r="M58" s="91">
        <f t="shared" si="3"/>
        <v>0</v>
      </c>
      <c r="N58" s="85">
        <f>SUM(L58:M58)</f>
        <v>0</v>
      </c>
      <c r="O58" s="100"/>
    </row>
    <row r="59" spans="1:15" s="60" customFormat="1" ht="15.75" x14ac:dyDescent="0.25">
      <c r="A59" s="57" t="s">
        <v>304</v>
      </c>
      <c r="B59" s="58" t="s">
        <v>299</v>
      </c>
      <c r="C59" s="59"/>
      <c r="D59" s="59"/>
      <c r="E59" s="59"/>
      <c r="F59" s="17">
        <f>F60+F61</f>
        <v>0</v>
      </c>
      <c r="G59" s="17">
        <f t="shared" ref="G59:K59" si="15">G60+G61</f>
        <v>0</v>
      </c>
      <c r="H59" s="17">
        <f t="shared" si="15"/>
        <v>0</v>
      </c>
      <c r="I59" s="17">
        <f t="shared" si="15"/>
        <v>0</v>
      </c>
      <c r="J59" s="17">
        <f t="shared" si="15"/>
        <v>0</v>
      </c>
      <c r="K59" s="17">
        <f t="shared" si="15"/>
        <v>0</v>
      </c>
      <c r="L59" s="82">
        <f t="shared" si="2"/>
        <v>0</v>
      </c>
      <c r="M59" s="89">
        <f t="shared" si="3"/>
        <v>0</v>
      </c>
      <c r="N59" s="84">
        <f>SUM(L59:M59)</f>
        <v>0</v>
      </c>
      <c r="O59" s="102"/>
    </row>
    <row r="60" spans="1:15" s="60" customFormat="1" ht="15.75" x14ac:dyDescent="0.25">
      <c r="A60" s="57"/>
      <c r="B60" s="66" t="s">
        <v>389</v>
      </c>
      <c r="C60" s="107"/>
      <c r="D60" s="24"/>
      <c r="E60" s="24"/>
      <c r="F60" s="67"/>
      <c r="G60" s="67"/>
      <c r="H60" s="67"/>
      <c r="I60" s="67"/>
      <c r="J60" s="67"/>
      <c r="K60" s="67"/>
      <c r="L60" s="81">
        <f t="shared" si="2"/>
        <v>0</v>
      </c>
      <c r="M60" s="90">
        <f t="shared" si="3"/>
        <v>0</v>
      </c>
      <c r="N60" s="80">
        <f t="shared" ref="N60:N61" si="16">SUM(L60:M60)</f>
        <v>0</v>
      </c>
      <c r="O60" s="103">
        <f>C60*D60*E60</f>
        <v>0</v>
      </c>
    </row>
    <row r="61" spans="1:15" s="60" customFormat="1" ht="15.75" x14ac:dyDescent="0.25">
      <c r="A61" s="57"/>
      <c r="B61" s="66" t="s">
        <v>390</v>
      </c>
      <c r="C61" s="107"/>
      <c r="D61" s="24"/>
      <c r="E61" s="24"/>
      <c r="F61" s="67"/>
      <c r="G61" s="67"/>
      <c r="H61" s="67"/>
      <c r="I61" s="67"/>
      <c r="J61" s="67"/>
      <c r="K61" s="67"/>
      <c r="L61" s="81">
        <f t="shared" si="2"/>
        <v>0</v>
      </c>
      <c r="M61" s="90">
        <f t="shared" si="3"/>
        <v>0</v>
      </c>
      <c r="N61" s="80">
        <f t="shared" si="16"/>
        <v>0</v>
      </c>
      <c r="O61" s="103">
        <f>C61*D61*E61</f>
        <v>0</v>
      </c>
    </row>
    <row r="62" spans="1:15" s="60" customFormat="1" ht="15.75" x14ac:dyDescent="0.25">
      <c r="A62" s="57" t="s">
        <v>305</v>
      </c>
      <c r="B62" s="58" t="s">
        <v>301</v>
      </c>
      <c r="C62" s="59"/>
      <c r="D62" s="59"/>
      <c r="E62" s="59"/>
      <c r="F62" s="17">
        <f>F63+F64</f>
        <v>0</v>
      </c>
      <c r="G62" s="17">
        <f t="shared" ref="G62:K62" si="17">G63+G64</f>
        <v>0</v>
      </c>
      <c r="H62" s="17">
        <f t="shared" si="17"/>
        <v>0</v>
      </c>
      <c r="I62" s="17">
        <f t="shared" si="17"/>
        <v>0</v>
      </c>
      <c r="J62" s="17">
        <f t="shared" si="17"/>
        <v>0</v>
      </c>
      <c r="K62" s="17">
        <f t="shared" si="17"/>
        <v>0</v>
      </c>
      <c r="L62" s="82">
        <f t="shared" si="2"/>
        <v>0</v>
      </c>
      <c r="M62" s="89">
        <f t="shared" si="3"/>
        <v>0</v>
      </c>
      <c r="N62" s="84">
        <f>SUM(L62:M62)</f>
        <v>0</v>
      </c>
      <c r="O62" s="102"/>
    </row>
    <row r="63" spans="1:15" s="60" customFormat="1" ht="15.75" x14ac:dyDescent="0.25">
      <c r="A63" s="57"/>
      <c r="B63" s="66" t="s">
        <v>389</v>
      </c>
      <c r="C63" s="107"/>
      <c r="D63" s="24"/>
      <c r="E63" s="24"/>
      <c r="F63" s="67"/>
      <c r="G63" s="67"/>
      <c r="H63" s="67"/>
      <c r="I63" s="67"/>
      <c r="J63" s="67"/>
      <c r="K63" s="67"/>
      <c r="L63" s="81">
        <f t="shared" si="2"/>
        <v>0</v>
      </c>
      <c r="M63" s="90">
        <f t="shared" si="3"/>
        <v>0</v>
      </c>
      <c r="N63" s="80">
        <f t="shared" ref="N63:N64" si="18">SUM(L63:M63)</f>
        <v>0</v>
      </c>
      <c r="O63" s="103">
        <f>C63*D63*E63</f>
        <v>0</v>
      </c>
    </row>
    <row r="64" spans="1:15" s="60" customFormat="1" ht="15.75" x14ac:dyDescent="0.25">
      <c r="A64" s="57"/>
      <c r="B64" s="66" t="s">
        <v>390</v>
      </c>
      <c r="C64" s="107"/>
      <c r="D64" s="24"/>
      <c r="E64" s="24"/>
      <c r="F64" s="67"/>
      <c r="G64" s="67"/>
      <c r="H64" s="67"/>
      <c r="I64" s="67"/>
      <c r="J64" s="67"/>
      <c r="K64" s="67"/>
      <c r="L64" s="81">
        <f t="shared" si="2"/>
        <v>0</v>
      </c>
      <c r="M64" s="90">
        <f t="shared" si="3"/>
        <v>0</v>
      </c>
      <c r="N64" s="80">
        <f t="shared" si="18"/>
        <v>0</v>
      </c>
      <c r="O64" s="103">
        <f>C64*D64*E64</f>
        <v>0</v>
      </c>
    </row>
    <row r="65" spans="1:15" s="46" customFormat="1" ht="22.5" customHeight="1" x14ac:dyDescent="0.25">
      <c r="A65" s="63">
        <v>4</v>
      </c>
      <c r="B65" s="146" t="s">
        <v>360</v>
      </c>
      <c r="C65" s="165"/>
      <c r="D65" s="165"/>
      <c r="E65" s="147"/>
      <c r="F65" s="18">
        <f>SUM(F66,F77)</f>
        <v>0</v>
      </c>
      <c r="G65" s="18">
        <f t="shared" ref="G65:K65" si="19">SUM(G66,G77)</f>
        <v>0</v>
      </c>
      <c r="H65" s="18">
        <f t="shared" si="19"/>
        <v>0</v>
      </c>
      <c r="I65" s="18">
        <f t="shared" si="19"/>
        <v>0</v>
      </c>
      <c r="J65" s="18">
        <f t="shared" si="19"/>
        <v>0</v>
      </c>
      <c r="K65" s="18">
        <f t="shared" si="19"/>
        <v>0</v>
      </c>
      <c r="L65" s="83">
        <f t="shared" si="2"/>
        <v>0</v>
      </c>
      <c r="M65" s="91">
        <f t="shared" si="3"/>
        <v>0</v>
      </c>
      <c r="N65" s="85">
        <f>SUM(L65:M65)</f>
        <v>0</v>
      </c>
      <c r="O65" s="100"/>
    </row>
    <row r="66" spans="1:15" s="60" customFormat="1" ht="17.100000000000001" customHeight="1" x14ac:dyDescent="0.25">
      <c r="A66" s="57" t="s">
        <v>306</v>
      </c>
      <c r="B66" s="156" t="s">
        <v>299</v>
      </c>
      <c r="C66" s="164"/>
      <c r="D66" s="164"/>
      <c r="E66" s="157"/>
      <c r="F66" s="17">
        <f>SUM(F67:F76)</f>
        <v>0</v>
      </c>
      <c r="G66" s="17">
        <f t="shared" ref="G66:K66" si="20">SUM(G67:G76)</f>
        <v>0</v>
      </c>
      <c r="H66" s="17">
        <f t="shared" si="20"/>
        <v>0</v>
      </c>
      <c r="I66" s="17">
        <f t="shared" si="20"/>
        <v>0</v>
      </c>
      <c r="J66" s="17">
        <f t="shared" si="20"/>
        <v>0</v>
      </c>
      <c r="K66" s="17">
        <f t="shared" si="20"/>
        <v>0</v>
      </c>
      <c r="L66" s="82">
        <f t="shared" si="2"/>
        <v>0</v>
      </c>
      <c r="M66" s="89">
        <f t="shared" si="3"/>
        <v>0</v>
      </c>
      <c r="N66" s="84">
        <f>SUM(L66:M66)</f>
        <v>0</v>
      </c>
      <c r="O66" s="102"/>
    </row>
    <row r="67" spans="1:15" s="60" customFormat="1" ht="17.100000000000001" customHeight="1" x14ac:dyDescent="0.25">
      <c r="A67" s="61" t="s">
        <v>363</v>
      </c>
      <c r="B67" s="158"/>
      <c r="C67" s="159"/>
      <c r="D67" s="159"/>
      <c r="E67" s="160"/>
      <c r="F67" s="62"/>
      <c r="G67" s="62"/>
      <c r="H67" s="62"/>
      <c r="I67" s="62"/>
      <c r="J67" s="62"/>
      <c r="K67" s="62"/>
      <c r="L67" s="81">
        <f t="shared" si="2"/>
        <v>0</v>
      </c>
      <c r="M67" s="90">
        <f t="shared" si="3"/>
        <v>0</v>
      </c>
      <c r="N67" s="80">
        <f t="shared" ref="N67:N76" si="21">SUM(L67:M67)</f>
        <v>0</v>
      </c>
      <c r="O67" s="103">
        <f>D67*E67</f>
        <v>0</v>
      </c>
    </row>
    <row r="68" spans="1:15" s="60" customFormat="1" ht="17.100000000000001" customHeight="1" x14ac:dyDescent="0.25">
      <c r="A68" s="61" t="s">
        <v>364</v>
      </c>
      <c r="B68" s="158"/>
      <c r="C68" s="159"/>
      <c r="D68" s="159"/>
      <c r="E68" s="160"/>
      <c r="F68" s="62"/>
      <c r="G68" s="62"/>
      <c r="H68" s="62"/>
      <c r="I68" s="62"/>
      <c r="J68" s="62"/>
      <c r="K68" s="62"/>
      <c r="L68" s="81">
        <f t="shared" si="2"/>
        <v>0</v>
      </c>
      <c r="M68" s="90">
        <f t="shared" si="3"/>
        <v>0</v>
      </c>
      <c r="N68" s="80">
        <f t="shared" si="21"/>
        <v>0</v>
      </c>
      <c r="O68" s="103">
        <f>D68*E68</f>
        <v>0</v>
      </c>
    </row>
    <row r="69" spans="1:15" ht="17.100000000000001" customHeight="1" x14ac:dyDescent="0.25">
      <c r="A69" s="61" t="s">
        <v>365</v>
      </c>
      <c r="B69" s="158"/>
      <c r="C69" s="159"/>
      <c r="D69" s="159"/>
      <c r="E69" s="160"/>
      <c r="F69" s="62"/>
      <c r="G69" s="62"/>
      <c r="H69" s="62"/>
      <c r="I69" s="62"/>
      <c r="J69" s="62"/>
      <c r="K69" s="62"/>
      <c r="L69" s="81">
        <f t="shared" si="2"/>
        <v>0</v>
      </c>
      <c r="M69" s="90">
        <f t="shared" si="3"/>
        <v>0</v>
      </c>
      <c r="N69" s="80">
        <f t="shared" si="21"/>
        <v>0</v>
      </c>
      <c r="O69" s="103">
        <f>D69*E69</f>
        <v>0</v>
      </c>
    </row>
    <row r="70" spans="1:15" ht="17.100000000000001" customHeight="1" x14ac:dyDescent="0.25">
      <c r="A70" s="61" t="s">
        <v>392</v>
      </c>
      <c r="B70" s="158"/>
      <c r="C70" s="159"/>
      <c r="D70" s="159"/>
      <c r="E70" s="160"/>
      <c r="F70" s="62"/>
      <c r="G70" s="62"/>
      <c r="H70" s="62"/>
      <c r="I70" s="62"/>
      <c r="J70" s="62"/>
      <c r="K70" s="62"/>
      <c r="L70" s="81">
        <f t="shared" si="2"/>
        <v>0</v>
      </c>
      <c r="M70" s="90">
        <f t="shared" si="3"/>
        <v>0</v>
      </c>
      <c r="N70" s="80">
        <f t="shared" ref="N70:N74" si="22">SUM(L70:M70)</f>
        <v>0</v>
      </c>
    </row>
    <row r="71" spans="1:15" ht="17.100000000000001" customHeight="1" x14ac:dyDescent="0.25">
      <c r="A71" s="61" t="s">
        <v>393</v>
      </c>
      <c r="B71" s="158"/>
      <c r="C71" s="159"/>
      <c r="D71" s="159"/>
      <c r="E71" s="160"/>
      <c r="F71" s="62"/>
      <c r="G71" s="62"/>
      <c r="H71" s="62"/>
      <c r="I71" s="62"/>
      <c r="J71" s="62"/>
      <c r="K71" s="62"/>
      <c r="L71" s="81">
        <f t="shared" si="2"/>
        <v>0</v>
      </c>
      <c r="M71" s="90">
        <f t="shared" si="3"/>
        <v>0</v>
      </c>
      <c r="N71" s="80">
        <f t="shared" si="22"/>
        <v>0</v>
      </c>
    </row>
    <row r="72" spans="1:15" ht="17.100000000000001" customHeight="1" x14ac:dyDescent="0.25">
      <c r="A72" s="61" t="s">
        <v>400</v>
      </c>
      <c r="B72" s="158"/>
      <c r="C72" s="159"/>
      <c r="D72" s="159"/>
      <c r="E72" s="160"/>
      <c r="F72" s="62"/>
      <c r="G72" s="62"/>
      <c r="H72" s="62"/>
      <c r="I72" s="62"/>
      <c r="J72" s="62"/>
      <c r="K72" s="62"/>
      <c r="L72" s="81">
        <f t="shared" si="2"/>
        <v>0</v>
      </c>
      <c r="M72" s="90">
        <f t="shared" si="3"/>
        <v>0</v>
      </c>
      <c r="N72" s="80">
        <f t="shared" si="22"/>
        <v>0</v>
      </c>
    </row>
    <row r="73" spans="1:15" ht="17.100000000000001" customHeight="1" x14ac:dyDescent="0.25">
      <c r="A73" s="61" t="s">
        <v>401</v>
      </c>
      <c r="B73" s="158"/>
      <c r="C73" s="159"/>
      <c r="D73" s="159"/>
      <c r="E73" s="160"/>
      <c r="F73" s="62"/>
      <c r="G73" s="62"/>
      <c r="H73" s="62"/>
      <c r="I73" s="62"/>
      <c r="J73" s="62"/>
      <c r="K73" s="62"/>
      <c r="L73" s="81">
        <f t="shared" si="2"/>
        <v>0</v>
      </c>
      <c r="M73" s="90">
        <f t="shared" si="3"/>
        <v>0</v>
      </c>
      <c r="N73" s="80">
        <f t="shared" si="22"/>
        <v>0</v>
      </c>
    </row>
    <row r="74" spans="1:15" ht="17.100000000000001" customHeight="1" x14ac:dyDescent="0.25">
      <c r="A74" s="61" t="s">
        <v>402</v>
      </c>
      <c r="B74" s="158"/>
      <c r="C74" s="159"/>
      <c r="D74" s="159"/>
      <c r="E74" s="160"/>
      <c r="F74" s="62"/>
      <c r="G74" s="62"/>
      <c r="H74" s="62"/>
      <c r="I74" s="62"/>
      <c r="J74" s="62"/>
      <c r="K74" s="62"/>
      <c r="L74" s="81">
        <f t="shared" si="2"/>
        <v>0</v>
      </c>
      <c r="M74" s="90">
        <f t="shared" si="3"/>
        <v>0</v>
      </c>
      <c r="N74" s="80">
        <f t="shared" si="22"/>
        <v>0</v>
      </c>
    </row>
    <row r="75" spans="1:15" ht="16.5" customHeight="1" x14ac:dyDescent="0.25">
      <c r="A75" s="61" t="s">
        <v>403</v>
      </c>
      <c r="B75" s="158"/>
      <c r="C75" s="159"/>
      <c r="D75" s="159"/>
      <c r="E75" s="160"/>
      <c r="F75" s="62"/>
      <c r="G75" s="62"/>
      <c r="H75" s="62"/>
      <c r="I75" s="62"/>
      <c r="J75" s="62"/>
      <c r="K75" s="62"/>
      <c r="L75" s="81">
        <f t="shared" si="2"/>
        <v>0</v>
      </c>
      <c r="M75" s="90">
        <f t="shared" si="3"/>
        <v>0</v>
      </c>
      <c r="N75" s="80">
        <f t="shared" si="21"/>
        <v>0</v>
      </c>
      <c r="O75" s="103">
        <f>D75*E75</f>
        <v>0</v>
      </c>
    </row>
    <row r="76" spans="1:15" ht="17.100000000000001" customHeight="1" x14ac:dyDescent="0.25">
      <c r="A76" s="61" t="s">
        <v>404</v>
      </c>
      <c r="B76" s="158"/>
      <c r="C76" s="159"/>
      <c r="D76" s="159"/>
      <c r="E76" s="160"/>
      <c r="F76" s="62"/>
      <c r="G76" s="62"/>
      <c r="H76" s="62"/>
      <c r="I76" s="62"/>
      <c r="J76" s="62"/>
      <c r="K76" s="62"/>
      <c r="L76" s="81">
        <f t="shared" si="2"/>
        <v>0</v>
      </c>
      <c r="M76" s="90">
        <f t="shared" si="3"/>
        <v>0</v>
      </c>
      <c r="N76" s="80">
        <f t="shared" si="21"/>
        <v>0</v>
      </c>
      <c r="O76" s="103">
        <f>D76*E76</f>
        <v>0</v>
      </c>
    </row>
    <row r="77" spans="1:15" s="68" customFormat="1" ht="17.100000000000001" customHeight="1" x14ac:dyDescent="0.25">
      <c r="A77" s="57" t="s">
        <v>307</v>
      </c>
      <c r="B77" s="161" t="s">
        <v>301</v>
      </c>
      <c r="C77" s="162"/>
      <c r="D77" s="162"/>
      <c r="E77" s="163"/>
      <c r="F77" s="17">
        <f>SUM(F78:F87)</f>
        <v>0</v>
      </c>
      <c r="G77" s="17">
        <f t="shared" ref="G77:K77" si="23">SUM(G78:G87)</f>
        <v>0</v>
      </c>
      <c r="H77" s="17">
        <f t="shared" si="23"/>
        <v>0</v>
      </c>
      <c r="I77" s="17">
        <f t="shared" si="23"/>
        <v>0</v>
      </c>
      <c r="J77" s="17">
        <f t="shared" si="23"/>
        <v>0</v>
      </c>
      <c r="K77" s="17">
        <f t="shared" si="23"/>
        <v>0</v>
      </c>
      <c r="L77" s="82">
        <f t="shared" si="2"/>
        <v>0</v>
      </c>
      <c r="M77" s="89">
        <f t="shared" si="3"/>
        <v>0</v>
      </c>
      <c r="N77" s="84">
        <f>SUM(L77:M77)</f>
        <v>0</v>
      </c>
      <c r="O77" s="104"/>
    </row>
    <row r="78" spans="1:15" ht="17.100000000000001" customHeight="1" x14ac:dyDescent="0.25">
      <c r="A78" s="61" t="s">
        <v>366</v>
      </c>
      <c r="B78" s="158"/>
      <c r="C78" s="159"/>
      <c r="D78" s="159"/>
      <c r="E78" s="160"/>
      <c r="F78" s="62"/>
      <c r="G78" s="62"/>
      <c r="H78" s="62"/>
      <c r="I78" s="62"/>
      <c r="J78" s="62"/>
      <c r="K78" s="62"/>
      <c r="L78" s="81">
        <f t="shared" si="2"/>
        <v>0</v>
      </c>
      <c r="M78" s="90">
        <f t="shared" si="3"/>
        <v>0</v>
      </c>
      <c r="N78" s="80">
        <f t="shared" ref="N78:N87" si="24">SUM(L78:M78)</f>
        <v>0</v>
      </c>
      <c r="O78" s="103">
        <f>D78*E78</f>
        <v>0</v>
      </c>
    </row>
    <row r="79" spans="1:15" ht="16.5" customHeight="1" x14ac:dyDescent="0.25">
      <c r="A79" s="61" t="s">
        <v>367</v>
      </c>
      <c r="B79" s="158"/>
      <c r="C79" s="159"/>
      <c r="D79" s="159"/>
      <c r="E79" s="160"/>
      <c r="F79" s="62"/>
      <c r="G79" s="62"/>
      <c r="H79" s="62"/>
      <c r="I79" s="62"/>
      <c r="J79" s="62"/>
      <c r="K79" s="62"/>
      <c r="L79" s="81">
        <f t="shared" si="2"/>
        <v>0</v>
      </c>
      <c r="M79" s="90">
        <f t="shared" si="3"/>
        <v>0</v>
      </c>
      <c r="N79" s="80">
        <f t="shared" si="24"/>
        <v>0</v>
      </c>
      <c r="O79" s="103">
        <f>D79*E79</f>
        <v>0</v>
      </c>
    </row>
    <row r="80" spans="1:15" ht="17.100000000000001" customHeight="1" x14ac:dyDescent="0.25">
      <c r="A80" s="61" t="s">
        <v>368</v>
      </c>
      <c r="B80" s="158"/>
      <c r="C80" s="159"/>
      <c r="D80" s="159"/>
      <c r="E80" s="160"/>
      <c r="F80" s="62"/>
      <c r="G80" s="62"/>
      <c r="H80" s="62"/>
      <c r="I80" s="62"/>
      <c r="J80" s="62"/>
      <c r="K80" s="62"/>
      <c r="L80" s="81">
        <f t="shared" si="2"/>
        <v>0</v>
      </c>
      <c r="M80" s="90">
        <f t="shared" si="3"/>
        <v>0</v>
      </c>
      <c r="N80" s="80">
        <f t="shared" si="24"/>
        <v>0</v>
      </c>
      <c r="O80" s="103">
        <f>D80*E80</f>
        <v>0</v>
      </c>
    </row>
    <row r="81" spans="1:15" ht="17.100000000000001" customHeight="1" x14ac:dyDescent="0.25">
      <c r="A81" s="61" t="s">
        <v>394</v>
      </c>
      <c r="B81" s="158"/>
      <c r="C81" s="159"/>
      <c r="D81" s="159"/>
      <c r="E81" s="160"/>
      <c r="F81" s="62"/>
      <c r="G81" s="62"/>
      <c r="H81" s="62"/>
      <c r="I81" s="62"/>
      <c r="J81" s="62"/>
      <c r="K81" s="62"/>
      <c r="L81" s="81">
        <f t="shared" si="2"/>
        <v>0</v>
      </c>
      <c r="M81" s="90">
        <f t="shared" si="3"/>
        <v>0</v>
      </c>
      <c r="N81" s="80">
        <f t="shared" ref="N81:N85" si="25">SUM(L81:M81)</f>
        <v>0</v>
      </c>
    </row>
    <row r="82" spans="1:15" ht="17.100000000000001" customHeight="1" x14ac:dyDescent="0.25">
      <c r="A82" s="61" t="s">
        <v>395</v>
      </c>
      <c r="B82" s="158"/>
      <c r="C82" s="159"/>
      <c r="D82" s="159"/>
      <c r="E82" s="160"/>
      <c r="F82" s="62"/>
      <c r="G82" s="62"/>
      <c r="H82" s="62"/>
      <c r="I82" s="62"/>
      <c r="J82" s="62"/>
      <c r="K82" s="62"/>
      <c r="L82" s="81">
        <f t="shared" si="2"/>
        <v>0</v>
      </c>
      <c r="M82" s="90">
        <f t="shared" si="3"/>
        <v>0</v>
      </c>
      <c r="N82" s="80">
        <f t="shared" si="25"/>
        <v>0</v>
      </c>
    </row>
    <row r="83" spans="1:15" ht="17.100000000000001" customHeight="1" x14ac:dyDescent="0.25">
      <c r="A83" s="61" t="s">
        <v>405</v>
      </c>
      <c r="B83" s="158"/>
      <c r="C83" s="159"/>
      <c r="D83" s="159"/>
      <c r="E83" s="160"/>
      <c r="F83" s="62"/>
      <c r="G83" s="62"/>
      <c r="H83" s="62"/>
      <c r="I83" s="62"/>
      <c r="J83" s="62"/>
      <c r="K83" s="62"/>
      <c r="L83" s="81">
        <f t="shared" si="2"/>
        <v>0</v>
      </c>
      <c r="M83" s="90">
        <f t="shared" si="3"/>
        <v>0</v>
      </c>
      <c r="N83" s="80">
        <f t="shared" si="25"/>
        <v>0</v>
      </c>
    </row>
    <row r="84" spans="1:15" ht="17.100000000000001" customHeight="1" x14ac:dyDescent="0.25">
      <c r="A84" s="61" t="s">
        <v>406</v>
      </c>
      <c r="B84" s="158"/>
      <c r="C84" s="159"/>
      <c r="D84" s="159"/>
      <c r="E84" s="160"/>
      <c r="F84" s="62"/>
      <c r="G84" s="62"/>
      <c r="H84" s="62"/>
      <c r="I84" s="62"/>
      <c r="J84" s="62"/>
      <c r="K84" s="62"/>
      <c r="L84" s="81">
        <f t="shared" si="2"/>
        <v>0</v>
      </c>
      <c r="M84" s="90">
        <f t="shared" si="3"/>
        <v>0</v>
      </c>
      <c r="N84" s="80">
        <f t="shared" si="25"/>
        <v>0</v>
      </c>
    </row>
    <row r="85" spans="1:15" ht="17.100000000000001" customHeight="1" x14ac:dyDescent="0.25">
      <c r="A85" s="61" t="s">
        <v>407</v>
      </c>
      <c r="B85" s="158"/>
      <c r="C85" s="159"/>
      <c r="D85" s="159"/>
      <c r="E85" s="160"/>
      <c r="F85" s="62"/>
      <c r="G85" s="62"/>
      <c r="H85" s="62"/>
      <c r="I85" s="62"/>
      <c r="J85" s="62"/>
      <c r="K85" s="62"/>
      <c r="L85" s="81">
        <f t="shared" si="2"/>
        <v>0</v>
      </c>
      <c r="M85" s="90">
        <f t="shared" si="3"/>
        <v>0</v>
      </c>
      <c r="N85" s="80">
        <f t="shared" si="25"/>
        <v>0</v>
      </c>
    </row>
    <row r="86" spans="1:15" ht="17.100000000000001" customHeight="1" x14ac:dyDescent="0.25">
      <c r="A86" s="61" t="s">
        <v>408</v>
      </c>
      <c r="B86" s="158"/>
      <c r="C86" s="159"/>
      <c r="D86" s="159"/>
      <c r="E86" s="160"/>
      <c r="F86" s="62"/>
      <c r="G86" s="62"/>
      <c r="H86" s="62"/>
      <c r="I86" s="62"/>
      <c r="J86" s="62"/>
      <c r="K86" s="62"/>
      <c r="L86" s="81">
        <f t="shared" si="2"/>
        <v>0</v>
      </c>
      <c r="M86" s="90">
        <f t="shared" si="3"/>
        <v>0</v>
      </c>
      <c r="N86" s="80">
        <f t="shared" si="24"/>
        <v>0</v>
      </c>
      <c r="O86" s="103">
        <f>D86*E86</f>
        <v>0</v>
      </c>
    </row>
    <row r="87" spans="1:15" ht="17.100000000000001" customHeight="1" x14ac:dyDescent="0.25">
      <c r="A87" s="61" t="s">
        <v>409</v>
      </c>
      <c r="B87" s="158"/>
      <c r="C87" s="159"/>
      <c r="D87" s="159"/>
      <c r="E87" s="160"/>
      <c r="F87" s="62"/>
      <c r="G87" s="62"/>
      <c r="H87" s="62"/>
      <c r="I87" s="62"/>
      <c r="J87" s="62"/>
      <c r="K87" s="62"/>
      <c r="L87" s="81">
        <f t="shared" ref="L87:L116" si="26">SUM(F87,H87,J87)</f>
        <v>0</v>
      </c>
      <c r="M87" s="90">
        <f t="shared" ref="M87:M116" si="27">SUM(G87,I87,K87)</f>
        <v>0</v>
      </c>
      <c r="N87" s="80">
        <f t="shared" si="24"/>
        <v>0</v>
      </c>
      <c r="O87" s="103">
        <f>D87*E87</f>
        <v>0</v>
      </c>
    </row>
    <row r="88" spans="1:15" s="46" customFormat="1" ht="22.5" customHeight="1" x14ac:dyDescent="0.25">
      <c r="A88" s="63">
        <v>5</v>
      </c>
      <c r="B88" s="146" t="s">
        <v>361</v>
      </c>
      <c r="C88" s="147"/>
      <c r="D88" s="54" t="s">
        <v>387</v>
      </c>
      <c r="E88" s="65" t="s">
        <v>386</v>
      </c>
      <c r="F88" s="18">
        <f>SUM(F89,F100)</f>
        <v>0</v>
      </c>
      <c r="G88" s="18">
        <f t="shared" ref="G88:K88" si="28">SUM(G89,G100)</f>
        <v>0</v>
      </c>
      <c r="H88" s="18">
        <f t="shared" si="28"/>
        <v>0</v>
      </c>
      <c r="I88" s="18">
        <f t="shared" si="28"/>
        <v>0</v>
      </c>
      <c r="J88" s="18">
        <f t="shared" si="28"/>
        <v>0</v>
      </c>
      <c r="K88" s="18">
        <f t="shared" si="28"/>
        <v>0</v>
      </c>
      <c r="L88" s="83">
        <f t="shared" si="26"/>
        <v>0</v>
      </c>
      <c r="M88" s="91">
        <f t="shared" si="27"/>
        <v>0</v>
      </c>
      <c r="N88" s="85">
        <f>SUM(L88:M88)</f>
        <v>0</v>
      </c>
      <c r="O88" s="100"/>
    </row>
    <row r="89" spans="1:15" s="60" customFormat="1" ht="17.100000000000001" customHeight="1" x14ac:dyDescent="0.25">
      <c r="A89" s="57" t="s">
        <v>308</v>
      </c>
      <c r="B89" s="156" t="s">
        <v>299</v>
      </c>
      <c r="C89" s="157"/>
      <c r="D89" s="59"/>
      <c r="E89" s="59"/>
      <c r="F89" s="17">
        <f t="shared" ref="F89:K89" si="29">SUM(F90:F99)</f>
        <v>0</v>
      </c>
      <c r="G89" s="17">
        <f t="shared" si="29"/>
        <v>0</v>
      </c>
      <c r="H89" s="17">
        <f t="shared" si="29"/>
        <v>0</v>
      </c>
      <c r="I89" s="17">
        <f>SUM(I90:I99)</f>
        <v>0</v>
      </c>
      <c r="J89" s="17">
        <f t="shared" si="29"/>
        <v>0</v>
      </c>
      <c r="K89" s="17">
        <f t="shared" si="29"/>
        <v>0</v>
      </c>
      <c r="L89" s="82">
        <f t="shared" si="26"/>
        <v>0</v>
      </c>
      <c r="M89" s="89">
        <f t="shared" si="27"/>
        <v>0</v>
      </c>
      <c r="N89" s="84">
        <f>SUM(L89:M89)</f>
        <v>0</v>
      </c>
      <c r="O89" s="102"/>
    </row>
    <row r="90" spans="1:15" ht="17.100000000000001" customHeight="1" x14ac:dyDescent="0.25">
      <c r="A90" s="61" t="s">
        <v>369</v>
      </c>
      <c r="B90" s="144"/>
      <c r="C90" s="145"/>
      <c r="D90" s="69"/>
      <c r="E90" s="69"/>
      <c r="F90" s="62"/>
      <c r="G90" s="62"/>
      <c r="H90" s="62"/>
      <c r="I90" s="62"/>
      <c r="J90" s="62"/>
      <c r="K90" s="62"/>
      <c r="L90" s="81">
        <f t="shared" si="26"/>
        <v>0</v>
      </c>
      <c r="M90" s="90">
        <f t="shared" si="27"/>
        <v>0</v>
      </c>
      <c r="N90" s="80">
        <f t="shared" ref="N90:N99" si="30">SUM(L90:M90)</f>
        <v>0</v>
      </c>
      <c r="O90" s="103">
        <f>D90*E90</f>
        <v>0</v>
      </c>
    </row>
    <row r="91" spans="1:15" ht="17.100000000000001" customHeight="1" x14ac:dyDescent="0.25">
      <c r="A91" s="61" t="s">
        <v>371</v>
      </c>
      <c r="B91" s="169"/>
      <c r="C91" s="170"/>
      <c r="D91" s="69"/>
      <c r="E91" s="69"/>
      <c r="F91" s="62"/>
      <c r="G91" s="62"/>
      <c r="H91" s="62"/>
      <c r="I91" s="62"/>
      <c r="J91" s="62"/>
      <c r="K91" s="62"/>
      <c r="L91" s="81">
        <f t="shared" si="26"/>
        <v>0</v>
      </c>
      <c r="M91" s="90">
        <f t="shared" si="27"/>
        <v>0</v>
      </c>
      <c r="N91" s="80">
        <f t="shared" si="30"/>
        <v>0</v>
      </c>
      <c r="O91" s="103">
        <f>D91*E91</f>
        <v>0</v>
      </c>
    </row>
    <row r="92" spans="1:15" ht="17.100000000000001" customHeight="1" x14ac:dyDescent="0.25">
      <c r="A92" s="61" t="s">
        <v>372</v>
      </c>
      <c r="B92" s="169"/>
      <c r="C92" s="170"/>
      <c r="D92" s="69"/>
      <c r="E92" s="69"/>
      <c r="F92" s="62"/>
      <c r="G92" s="62"/>
      <c r="H92" s="62"/>
      <c r="I92" s="62"/>
      <c r="J92" s="62"/>
      <c r="K92" s="62"/>
      <c r="L92" s="81">
        <f t="shared" si="26"/>
        <v>0</v>
      </c>
      <c r="M92" s="90">
        <f t="shared" si="27"/>
        <v>0</v>
      </c>
      <c r="N92" s="80">
        <f t="shared" si="30"/>
        <v>0</v>
      </c>
    </row>
    <row r="93" spans="1:15" ht="17.100000000000001" customHeight="1" x14ac:dyDescent="0.25">
      <c r="A93" s="61" t="s">
        <v>373</v>
      </c>
      <c r="B93" s="169"/>
      <c r="C93" s="170"/>
      <c r="D93" s="69"/>
      <c r="E93" s="69"/>
      <c r="F93" s="62"/>
      <c r="G93" s="62"/>
      <c r="H93" s="62"/>
      <c r="I93" s="62"/>
      <c r="J93" s="62"/>
      <c r="K93" s="62"/>
      <c r="L93" s="81">
        <f t="shared" si="26"/>
        <v>0</v>
      </c>
      <c r="M93" s="90">
        <f t="shared" si="27"/>
        <v>0</v>
      </c>
      <c r="N93" s="80">
        <f t="shared" si="30"/>
        <v>0</v>
      </c>
    </row>
    <row r="94" spans="1:15" ht="17.100000000000001" customHeight="1" x14ac:dyDescent="0.25">
      <c r="A94" s="61" t="s">
        <v>396</v>
      </c>
      <c r="B94" s="169"/>
      <c r="C94" s="170"/>
      <c r="D94" s="69"/>
      <c r="E94" s="69"/>
      <c r="F94" s="62"/>
      <c r="G94" s="62"/>
      <c r="H94" s="62"/>
      <c r="I94" s="62"/>
      <c r="J94" s="62"/>
      <c r="K94" s="62"/>
      <c r="L94" s="81">
        <f t="shared" si="26"/>
        <v>0</v>
      </c>
      <c r="M94" s="90">
        <f t="shared" si="27"/>
        <v>0</v>
      </c>
      <c r="N94" s="80">
        <f t="shared" si="30"/>
        <v>0</v>
      </c>
    </row>
    <row r="95" spans="1:15" ht="17.100000000000001" customHeight="1" x14ac:dyDescent="0.25">
      <c r="A95" s="61" t="s">
        <v>411</v>
      </c>
      <c r="B95" s="169"/>
      <c r="C95" s="170"/>
      <c r="D95" s="69"/>
      <c r="E95" s="69"/>
      <c r="F95" s="62"/>
      <c r="G95" s="62"/>
      <c r="H95" s="62"/>
      <c r="I95" s="62"/>
      <c r="J95" s="62"/>
      <c r="K95" s="62"/>
      <c r="L95" s="81">
        <f t="shared" si="26"/>
        <v>0</v>
      </c>
      <c r="M95" s="90">
        <f t="shared" si="27"/>
        <v>0</v>
      </c>
      <c r="N95" s="80">
        <f t="shared" si="30"/>
        <v>0</v>
      </c>
    </row>
    <row r="96" spans="1:15" ht="17.100000000000001" customHeight="1" x14ac:dyDescent="0.25">
      <c r="A96" s="61" t="s">
        <v>412</v>
      </c>
      <c r="B96" s="169"/>
      <c r="C96" s="170"/>
      <c r="D96" s="69"/>
      <c r="E96" s="69"/>
      <c r="F96" s="62"/>
      <c r="G96" s="62"/>
      <c r="H96" s="62"/>
      <c r="I96" s="62"/>
      <c r="J96" s="62"/>
      <c r="K96" s="62"/>
      <c r="L96" s="81">
        <f t="shared" si="26"/>
        <v>0</v>
      </c>
      <c r="M96" s="90">
        <f t="shared" si="27"/>
        <v>0</v>
      </c>
      <c r="N96" s="80">
        <f t="shared" si="30"/>
        <v>0</v>
      </c>
    </row>
    <row r="97" spans="1:15" ht="17.100000000000001" customHeight="1" x14ac:dyDescent="0.25">
      <c r="A97" s="61" t="s">
        <v>413</v>
      </c>
      <c r="B97" s="144"/>
      <c r="C97" s="145"/>
      <c r="D97" s="69"/>
      <c r="E97" s="69"/>
      <c r="F97" s="62"/>
      <c r="G97" s="62"/>
      <c r="H97" s="62"/>
      <c r="I97" s="62"/>
      <c r="J97" s="62"/>
      <c r="K97" s="62"/>
      <c r="L97" s="81">
        <f t="shared" si="26"/>
        <v>0</v>
      </c>
      <c r="M97" s="90">
        <f t="shared" si="27"/>
        <v>0</v>
      </c>
      <c r="N97" s="80">
        <f t="shared" si="30"/>
        <v>0</v>
      </c>
      <c r="O97" s="103">
        <f>D97*E97</f>
        <v>0</v>
      </c>
    </row>
    <row r="98" spans="1:15" ht="17.100000000000001" customHeight="1" x14ac:dyDescent="0.25">
      <c r="A98" s="61" t="s">
        <v>414</v>
      </c>
      <c r="B98" s="144"/>
      <c r="C98" s="145"/>
      <c r="D98" s="69"/>
      <c r="E98" s="69"/>
      <c r="F98" s="62"/>
      <c r="G98" s="62"/>
      <c r="H98" s="62"/>
      <c r="I98" s="62"/>
      <c r="J98" s="62"/>
      <c r="K98" s="62"/>
      <c r="L98" s="81">
        <f t="shared" si="26"/>
        <v>0</v>
      </c>
      <c r="M98" s="90">
        <f t="shared" si="27"/>
        <v>0</v>
      </c>
      <c r="N98" s="80">
        <f t="shared" si="30"/>
        <v>0</v>
      </c>
      <c r="O98" s="103">
        <f>D98*E98</f>
        <v>0</v>
      </c>
    </row>
    <row r="99" spans="1:15" ht="17.100000000000001" customHeight="1" x14ac:dyDescent="0.25">
      <c r="A99" s="61" t="s">
        <v>415</v>
      </c>
      <c r="B99" s="144"/>
      <c r="C99" s="145"/>
      <c r="D99" s="69"/>
      <c r="E99" s="69"/>
      <c r="F99" s="62"/>
      <c r="G99" s="62"/>
      <c r="H99" s="62"/>
      <c r="I99" s="62"/>
      <c r="J99" s="62"/>
      <c r="K99" s="62"/>
      <c r="L99" s="81">
        <f t="shared" si="26"/>
        <v>0</v>
      </c>
      <c r="M99" s="90">
        <f t="shared" si="27"/>
        <v>0</v>
      </c>
      <c r="N99" s="80">
        <f t="shared" si="30"/>
        <v>0</v>
      </c>
      <c r="O99" s="103">
        <f>D99*E99</f>
        <v>0</v>
      </c>
    </row>
    <row r="100" spans="1:15" s="60" customFormat="1" ht="17.100000000000001" customHeight="1" x14ac:dyDescent="0.25">
      <c r="A100" s="57" t="s">
        <v>309</v>
      </c>
      <c r="B100" s="156" t="s">
        <v>301</v>
      </c>
      <c r="C100" s="157"/>
      <c r="D100" s="59"/>
      <c r="E100" s="59"/>
      <c r="F100" s="17">
        <f t="shared" ref="F100:J100" si="31">SUM(F101:F110)</f>
        <v>0</v>
      </c>
      <c r="G100" s="17">
        <f t="shared" si="31"/>
        <v>0</v>
      </c>
      <c r="H100" s="17">
        <f t="shared" si="31"/>
        <v>0</v>
      </c>
      <c r="I100" s="17">
        <f t="shared" si="31"/>
        <v>0</v>
      </c>
      <c r="J100" s="17">
        <f t="shared" si="31"/>
        <v>0</v>
      </c>
      <c r="K100" s="17">
        <f>SUM(K101:K110)</f>
        <v>0</v>
      </c>
      <c r="L100" s="82">
        <f t="shared" si="26"/>
        <v>0</v>
      </c>
      <c r="M100" s="89">
        <f t="shared" si="27"/>
        <v>0</v>
      </c>
      <c r="N100" s="84">
        <f>SUM(L100:M100)</f>
        <v>0</v>
      </c>
      <c r="O100" s="102"/>
    </row>
    <row r="101" spans="1:15" ht="17.100000000000001" customHeight="1" x14ac:dyDescent="0.25">
      <c r="A101" s="61" t="s">
        <v>370</v>
      </c>
      <c r="B101" s="144"/>
      <c r="C101" s="145"/>
      <c r="D101" s="69"/>
      <c r="E101" s="69"/>
      <c r="F101" s="62"/>
      <c r="G101" s="62"/>
      <c r="H101" s="62"/>
      <c r="I101" s="62"/>
      <c r="J101" s="62"/>
      <c r="K101" s="62"/>
      <c r="L101" s="81">
        <f t="shared" si="26"/>
        <v>0</v>
      </c>
      <c r="M101" s="90">
        <f t="shared" si="27"/>
        <v>0</v>
      </c>
      <c r="N101" s="80">
        <f t="shared" ref="N101:N110" si="32">SUM(L101:M101)</f>
        <v>0</v>
      </c>
      <c r="O101" s="103">
        <f>D101*E101</f>
        <v>0</v>
      </c>
    </row>
    <row r="102" spans="1:15" ht="17.100000000000001" customHeight="1" x14ac:dyDescent="0.25">
      <c r="A102" s="61" t="s">
        <v>374</v>
      </c>
      <c r="B102" s="169"/>
      <c r="C102" s="170"/>
      <c r="D102" s="69"/>
      <c r="E102" s="69"/>
      <c r="F102" s="62"/>
      <c r="G102" s="62"/>
      <c r="H102" s="62"/>
      <c r="I102" s="62"/>
      <c r="J102" s="62"/>
      <c r="K102" s="62"/>
      <c r="L102" s="81">
        <f t="shared" si="26"/>
        <v>0</v>
      </c>
      <c r="M102" s="90">
        <f t="shared" si="27"/>
        <v>0</v>
      </c>
      <c r="N102" s="80">
        <f t="shared" si="32"/>
        <v>0</v>
      </c>
    </row>
    <row r="103" spans="1:15" ht="17.100000000000001" customHeight="1" x14ac:dyDescent="0.25">
      <c r="A103" s="61" t="s">
        <v>375</v>
      </c>
      <c r="B103" s="169"/>
      <c r="C103" s="170"/>
      <c r="D103" s="69"/>
      <c r="E103" s="69"/>
      <c r="F103" s="62"/>
      <c r="G103" s="62"/>
      <c r="H103" s="62"/>
      <c r="I103" s="62"/>
      <c r="J103" s="62"/>
      <c r="K103" s="62"/>
      <c r="L103" s="81">
        <f t="shared" si="26"/>
        <v>0</v>
      </c>
      <c r="M103" s="90">
        <f t="shared" si="27"/>
        <v>0</v>
      </c>
      <c r="N103" s="80">
        <f t="shared" si="32"/>
        <v>0</v>
      </c>
    </row>
    <row r="104" spans="1:15" ht="17.100000000000001" customHeight="1" x14ac:dyDescent="0.25">
      <c r="A104" s="61" t="s">
        <v>376</v>
      </c>
      <c r="B104" s="169"/>
      <c r="C104" s="170"/>
      <c r="D104" s="69"/>
      <c r="E104" s="69"/>
      <c r="F104" s="62"/>
      <c r="G104" s="62"/>
      <c r="H104" s="62"/>
      <c r="I104" s="62"/>
      <c r="J104" s="62"/>
      <c r="K104" s="62"/>
      <c r="L104" s="81">
        <f t="shared" si="26"/>
        <v>0</v>
      </c>
      <c r="M104" s="90">
        <f t="shared" si="27"/>
        <v>0</v>
      </c>
      <c r="N104" s="80">
        <f t="shared" si="32"/>
        <v>0</v>
      </c>
    </row>
    <row r="105" spans="1:15" ht="17.100000000000001" customHeight="1" x14ac:dyDescent="0.25">
      <c r="A105" s="61" t="s">
        <v>397</v>
      </c>
      <c r="B105" s="169"/>
      <c r="C105" s="170"/>
      <c r="D105" s="69"/>
      <c r="E105" s="69"/>
      <c r="F105" s="62"/>
      <c r="G105" s="62"/>
      <c r="H105" s="62"/>
      <c r="I105" s="62"/>
      <c r="J105" s="62"/>
      <c r="K105" s="62"/>
      <c r="L105" s="81">
        <f t="shared" si="26"/>
        <v>0</v>
      </c>
      <c r="M105" s="90">
        <f t="shared" si="27"/>
        <v>0</v>
      </c>
      <c r="N105" s="80">
        <f t="shared" si="32"/>
        <v>0</v>
      </c>
    </row>
    <row r="106" spans="1:15" ht="17.100000000000001" customHeight="1" x14ac:dyDescent="0.25">
      <c r="A106" s="61" t="s">
        <v>416</v>
      </c>
      <c r="B106" s="169"/>
      <c r="C106" s="170"/>
      <c r="D106" s="69"/>
      <c r="E106" s="69"/>
      <c r="F106" s="62"/>
      <c r="G106" s="62"/>
      <c r="H106" s="62"/>
      <c r="I106" s="62"/>
      <c r="J106" s="62"/>
      <c r="K106" s="62"/>
      <c r="L106" s="81">
        <f t="shared" si="26"/>
        <v>0</v>
      </c>
      <c r="M106" s="90">
        <f t="shared" si="27"/>
        <v>0</v>
      </c>
      <c r="N106" s="80">
        <f t="shared" si="32"/>
        <v>0</v>
      </c>
    </row>
    <row r="107" spans="1:15" ht="17.100000000000001" customHeight="1" x14ac:dyDescent="0.25">
      <c r="A107" s="61" t="s">
        <v>417</v>
      </c>
      <c r="B107" s="169"/>
      <c r="C107" s="170"/>
      <c r="D107" s="69"/>
      <c r="E107" s="69"/>
      <c r="F107" s="62"/>
      <c r="G107" s="62"/>
      <c r="H107" s="62"/>
      <c r="I107" s="62"/>
      <c r="J107" s="62"/>
      <c r="K107" s="62"/>
      <c r="L107" s="81">
        <f t="shared" si="26"/>
        <v>0</v>
      </c>
      <c r="M107" s="90">
        <f t="shared" si="27"/>
        <v>0</v>
      </c>
      <c r="N107" s="80">
        <f t="shared" si="32"/>
        <v>0</v>
      </c>
      <c r="O107" s="103">
        <f>D107*E107</f>
        <v>0</v>
      </c>
    </row>
    <row r="108" spans="1:15" ht="17.100000000000001" customHeight="1" x14ac:dyDescent="0.25">
      <c r="A108" s="61" t="s">
        <v>420</v>
      </c>
      <c r="B108" s="169"/>
      <c r="C108" s="170"/>
      <c r="D108" s="69"/>
      <c r="E108" s="69"/>
      <c r="F108" s="62"/>
      <c r="G108" s="62"/>
      <c r="H108" s="62"/>
      <c r="I108" s="62"/>
      <c r="J108" s="62"/>
      <c r="K108" s="62"/>
      <c r="L108" s="81">
        <f t="shared" si="26"/>
        <v>0</v>
      </c>
      <c r="M108" s="90">
        <f t="shared" si="27"/>
        <v>0</v>
      </c>
      <c r="N108" s="80">
        <f t="shared" si="32"/>
        <v>0</v>
      </c>
      <c r="O108" s="103">
        <f>D108*E108</f>
        <v>0</v>
      </c>
    </row>
    <row r="109" spans="1:15" ht="17.100000000000001" customHeight="1" x14ac:dyDescent="0.25">
      <c r="A109" s="61" t="s">
        <v>421</v>
      </c>
      <c r="B109" s="144"/>
      <c r="C109" s="145"/>
      <c r="D109" s="69"/>
      <c r="E109" s="69"/>
      <c r="F109" s="62"/>
      <c r="G109" s="62"/>
      <c r="H109" s="62"/>
      <c r="I109" s="62"/>
      <c r="J109" s="62"/>
      <c r="K109" s="62"/>
      <c r="L109" s="81">
        <f t="shared" si="26"/>
        <v>0</v>
      </c>
      <c r="M109" s="90">
        <f t="shared" si="27"/>
        <v>0</v>
      </c>
      <c r="N109" s="80">
        <f t="shared" si="32"/>
        <v>0</v>
      </c>
      <c r="O109" s="103">
        <f>D109*E109</f>
        <v>0</v>
      </c>
    </row>
    <row r="110" spans="1:15" ht="17.100000000000001" customHeight="1" x14ac:dyDescent="0.25">
      <c r="A110" s="61" t="s">
        <v>422</v>
      </c>
      <c r="B110" s="144"/>
      <c r="C110" s="145"/>
      <c r="D110" s="69"/>
      <c r="E110" s="69"/>
      <c r="F110" s="62"/>
      <c r="G110" s="62"/>
      <c r="H110" s="62"/>
      <c r="I110" s="62"/>
      <c r="J110" s="62"/>
      <c r="K110" s="62"/>
      <c r="L110" s="81">
        <f t="shared" si="26"/>
        <v>0</v>
      </c>
      <c r="M110" s="90">
        <f t="shared" si="27"/>
        <v>0</v>
      </c>
      <c r="N110" s="80">
        <f t="shared" si="32"/>
        <v>0</v>
      </c>
      <c r="O110" s="103">
        <f>D110*E110</f>
        <v>0</v>
      </c>
    </row>
    <row r="111" spans="1:15" s="46" customFormat="1" ht="30" customHeight="1" x14ac:dyDescent="0.25">
      <c r="A111" s="63">
        <v>6</v>
      </c>
      <c r="B111" s="146" t="s">
        <v>362</v>
      </c>
      <c r="C111" s="165"/>
      <c r="D111" s="165"/>
      <c r="E111" s="147"/>
      <c r="F111" s="18">
        <f>SUM(F112:F113)</f>
        <v>0</v>
      </c>
      <c r="G111" s="18">
        <f t="shared" ref="G111:K111" si="33">SUM(G112:G113)</f>
        <v>0</v>
      </c>
      <c r="H111" s="18">
        <f t="shared" si="33"/>
        <v>0</v>
      </c>
      <c r="I111" s="18">
        <f t="shared" si="33"/>
        <v>0</v>
      </c>
      <c r="J111" s="18">
        <f t="shared" si="33"/>
        <v>0</v>
      </c>
      <c r="K111" s="18">
        <f t="shared" si="33"/>
        <v>0</v>
      </c>
      <c r="L111" s="83">
        <f t="shared" si="26"/>
        <v>0</v>
      </c>
      <c r="M111" s="91">
        <f t="shared" si="27"/>
        <v>0</v>
      </c>
      <c r="N111" s="85">
        <f>SUM(L111:M111)</f>
        <v>0</v>
      </c>
      <c r="O111" s="100"/>
    </row>
    <row r="112" spans="1:15" s="60" customFormat="1" ht="17.100000000000001" customHeight="1" x14ac:dyDescent="0.25">
      <c r="A112" s="57" t="s">
        <v>310</v>
      </c>
      <c r="B112" s="156" t="s">
        <v>299</v>
      </c>
      <c r="C112" s="164"/>
      <c r="D112" s="164"/>
      <c r="E112" s="157"/>
      <c r="F112" s="67"/>
      <c r="G112" s="67"/>
      <c r="H112" s="67"/>
      <c r="I112" s="67"/>
      <c r="J112" s="67"/>
      <c r="K112" s="67"/>
      <c r="L112" s="87">
        <f t="shared" si="26"/>
        <v>0</v>
      </c>
      <c r="M112" s="92">
        <f t="shared" si="27"/>
        <v>0</v>
      </c>
      <c r="N112" s="84">
        <f t="shared" ref="N112:N116" si="34">SUM(L112:M112)</f>
        <v>0</v>
      </c>
      <c r="O112" s="103">
        <f>C112*D112*E112</f>
        <v>0</v>
      </c>
    </row>
    <row r="113" spans="1:15" s="60" customFormat="1" ht="17.100000000000001" customHeight="1" x14ac:dyDescent="0.25">
      <c r="A113" s="57" t="s">
        <v>311</v>
      </c>
      <c r="B113" s="156" t="s">
        <v>301</v>
      </c>
      <c r="C113" s="164"/>
      <c r="D113" s="164"/>
      <c r="E113" s="157"/>
      <c r="F113" s="67"/>
      <c r="G113" s="67"/>
      <c r="H113" s="67"/>
      <c r="I113" s="67"/>
      <c r="J113" s="67"/>
      <c r="K113" s="67"/>
      <c r="L113" s="87">
        <f t="shared" si="26"/>
        <v>0</v>
      </c>
      <c r="M113" s="92">
        <f t="shared" si="27"/>
        <v>0</v>
      </c>
      <c r="N113" s="84">
        <f t="shared" si="34"/>
        <v>0</v>
      </c>
      <c r="O113" s="103">
        <f>C113*D113*E113</f>
        <v>0</v>
      </c>
    </row>
    <row r="114" spans="1:15" s="46" customFormat="1" ht="30" customHeight="1" x14ac:dyDescent="0.25">
      <c r="A114" s="63"/>
      <c r="B114" s="146" t="s">
        <v>381</v>
      </c>
      <c r="C114" s="165"/>
      <c r="D114" s="165"/>
      <c r="E114" s="147"/>
      <c r="F114" s="18">
        <f>SUM(F115:F116)</f>
        <v>0</v>
      </c>
      <c r="G114" s="18">
        <f t="shared" ref="G114:K114" si="35">SUM(G115:G116)</f>
        <v>0</v>
      </c>
      <c r="H114" s="18">
        <f t="shared" si="35"/>
        <v>0</v>
      </c>
      <c r="I114" s="18">
        <f t="shared" si="35"/>
        <v>0</v>
      </c>
      <c r="J114" s="18">
        <f t="shared" si="35"/>
        <v>0</v>
      </c>
      <c r="K114" s="18">
        <f t="shared" si="35"/>
        <v>0</v>
      </c>
      <c r="L114" s="109">
        <f t="shared" si="26"/>
        <v>0</v>
      </c>
      <c r="M114" s="91">
        <f t="shared" si="27"/>
        <v>0</v>
      </c>
      <c r="N114" s="85">
        <f>SUM(L114:M114)</f>
        <v>0</v>
      </c>
      <c r="O114" s="100"/>
    </row>
    <row r="115" spans="1:15" ht="15.75" x14ac:dyDescent="0.25">
      <c r="A115" s="57"/>
      <c r="B115" s="156" t="s">
        <v>299</v>
      </c>
      <c r="C115" s="164"/>
      <c r="D115" s="164"/>
      <c r="E115" s="157"/>
      <c r="F115" s="17">
        <f t="shared" ref="F115:K115" si="36">SUM(F23,F46,F59,F66,F89,F112)</f>
        <v>0</v>
      </c>
      <c r="G115" s="17">
        <f t="shared" si="36"/>
        <v>0</v>
      </c>
      <c r="H115" s="17">
        <f t="shared" si="36"/>
        <v>0</v>
      </c>
      <c r="I115" s="17">
        <f t="shared" si="36"/>
        <v>0</v>
      </c>
      <c r="J115" s="17">
        <f t="shared" si="36"/>
        <v>0</v>
      </c>
      <c r="K115" s="87">
        <f t="shared" si="36"/>
        <v>0</v>
      </c>
      <c r="L115" s="110">
        <f t="shared" si="26"/>
        <v>0</v>
      </c>
      <c r="M115" s="108">
        <f t="shared" si="27"/>
        <v>0</v>
      </c>
      <c r="N115" s="84">
        <f>SUM(L115:M115)</f>
        <v>0</v>
      </c>
    </row>
    <row r="116" spans="1:15" ht="16.5" thickBot="1" x14ac:dyDescent="0.3">
      <c r="A116" s="70"/>
      <c r="B116" s="166" t="s">
        <v>301</v>
      </c>
      <c r="C116" s="167"/>
      <c r="D116" s="167"/>
      <c r="E116" s="168"/>
      <c r="F116" s="19">
        <f t="shared" ref="F116:K116" si="37">SUM(F34,F52,F62,F77,F100,F113)</f>
        <v>0</v>
      </c>
      <c r="G116" s="19">
        <f t="shared" si="37"/>
        <v>0</v>
      </c>
      <c r="H116" s="19">
        <f t="shared" si="37"/>
        <v>0</v>
      </c>
      <c r="I116" s="19">
        <f t="shared" si="37"/>
        <v>0</v>
      </c>
      <c r="J116" s="19">
        <f t="shared" si="37"/>
        <v>0</v>
      </c>
      <c r="K116" s="19">
        <f t="shared" si="37"/>
        <v>0</v>
      </c>
      <c r="L116" s="19">
        <f t="shared" si="26"/>
        <v>0</v>
      </c>
      <c r="M116" s="93">
        <f t="shared" si="27"/>
        <v>0</v>
      </c>
      <c r="N116" s="86">
        <f t="shared" si="34"/>
        <v>0</v>
      </c>
    </row>
    <row r="117" spans="1:15" ht="20.25" customHeight="1" x14ac:dyDescent="0.25">
      <c r="A117" s="71" t="s">
        <v>346</v>
      </c>
      <c r="B117" s="72"/>
      <c r="C117" s="72"/>
      <c r="D117" s="72"/>
      <c r="E117" s="72"/>
      <c r="M117" s="94"/>
      <c r="N117" s="94"/>
    </row>
    <row r="118" spans="1:15" ht="30" customHeight="1" x14ac:dyDescent="0.25">
      <c r="A118" s="178" t="s">
        <v>447</v>
      </c>
      <c r="B118" s="178"/>
      <c r="C118" s="178"/>
      <c r="D118" s="178"/>
      <c r="E118" s="178"/>
      <c r="F118" s="178"/>
      <c r="G118" s="178"/>
      <c r="H118" s="178"/>
      <c r="I118" s="178"/>
      <c r="J118" s="178"/>
      <c r="K118" s="178"/>
      <c r="L118" s="74"/>
      <c r="M118" s="95"/>
      <c r="N118" s="95"/>
    </row>
    <row r="119" spans="1:15" ht="30" customHeight="1" x14ac:dyDescent="0.25">
      <c r="A119" s="178" t="s">
        <v>383</v>
      </c>
      <c r="B119" s="178"/>
      <c r="C119" s="178"/>
      <c r="D119" s="178"/>
      <c r="E119" s="178"/>
      <c r="F119" s="178"/>
      <c r="G119" s="178"/>
      <c r="H119" s="178"/>
      <c r="I119" s="178"/>
      <c r="J119" s="178"/>
      <c r="K119" s="178"/>
      <c r="L119" s="74"/>
      <c r="M119" s="95"/>
      <c r="N119" s="95"/>
    </row>
    <row r="120" spans="1:15" ht="30" customHeight="1" x14ac:dyDescent="0.25">
      <c r="A120" s="176" t="s">
        <v>345</v>
      </c>
      <c r="B120" s="176"/>
      <c r="C120" s="176"/>
      <c r="D120" s="176"/>
      <c r="E120" s="176"/>
      <c r="F120" s="176"/>
      <c r="G120" s="176"/>
      <c r="H120" s="176"/>
      <c r="I120" s="176"/>
      <c r="J120" s="176"/>
      <c r="K120" s="176"/>
      <c r="L120" s="74"/>
      <c r="M120" s="95"/>
      <c r="N120" s="95"/>
    </row>
    <row r="121" spans="1:15" ht="30" customHeight="1" x14ac:dyDescent="0.25">
      <c r="A121" s="178" t="s">
        <v>384</v>
      </c>
      <c r="B121" s="178"/>
      <c r="C121" s="178"/>
      <c r="D121" s="178"/>
      <c r="E121" s="178"/>
      <c r="F121" s="178"/>
      <c r="G121" s="178"/>
      <c r="H121" s="178"/>
      <c r="I121" s="178"/>
      <c r="J121" s="178"/>
      <c r="K121" s="178"/>
      <c r="L121" s="74"/>
      <c r="M121" s="95"/>
      <c r="N121" s="95"/>
    </row>
    <row r="122" spans="1:15" ht="30" customHeight="1" x14ac:dyDescent="0.25">
      <c r="A122" s="176" t="s">
        <v>448</v>
      </c>
      <c r="B122" s="176"/>
      <c r="C122" s="176"/>
      <c r="D122" s="176"/>
      <c r="E122" s="176"/>
      <c r="F122" s="176"/>
      <c r="G122" s="176"/>
      <c r="H122" s="176"/>
      <c r="I122" s="176"/>
      <c r="J122" s="176"/>
      <c r="K122" s="176"/>
      <c r="L122" s="75"/>
      <c r="M122" s="96"/>
      <c r="N122" s="96"/>
    </row>
    <row r="123" spans="1:15" ht="59.25" customHeight="1" x14ac:dyDescent="0.25">
      <c r="A123" s="176" t="s">
        <v>449</v>
      </c>
      <c r="B123" s="176"/>
      <c r="C123" s="176"/>
      <c r="D123" s="176"/>
      <c r="E123" s="176"/>
      <c r="F123" s="176"/>
      <c r="G123" s="176"/>
      <c r="H123" s="176"/>
      <c r="I123" s="176"/>
      <c r="J123" s="176"/>
      <c r="K123" s="176"/>
      <c r="L123" s="75"/>
      <c r="M123" s="75"/>
      <c r="N123" s="75"/>
    </row>
    <row r="124" spans="1:15" ht="30" customHeight="1" x14ac:dyDescent="0.25">
      <c r="A124" s="178" t="s">
        <v>382</v>
      </c>
      <c r="B124" s="178"/>
      <c r="C124" s="178"/>
      <c r="D124" s="178"/>
      <c r="E124" s="178"/>
      <c r="F124" s="178"/>
      <c r="G124" s="178"/>
      <c r="H124" s="178"/>
      <c r="I124" s="178"/>
      <c r="J124" s="178"/>
      <c r="K124" s="178"/>
      <c r="L124" s="74"/>
      <c r="M124" s="74"/>
      <c r="N124" s="74"/>
    </row>
    <row r="125" spans="1:15" ht="30" customHeight="1" x14ac:dyDescent="0.25">
      <c r="A125" s="76" t="s">
        <v>377</v>
      </c>
      <c r="B125" s="99"/>
      <c r="C125" s="106"/>
      <c r="D125" s="99"/>
      <c r="E125" s="99"/>
      <c r="F125" s="99"/>
      <c r="G125" s="99"/>
      <c r="H125" s="99"/>
      <c r="I125" s="99"/>
      <c r="J125" s="99"/>
      <c r="K125" s="99"/>
      <c r="L125" s="79"/>
      <c r="M125" s="79"/>
      <c r="N125" s="79"/>
    </row>
    <row r="126" spans="1:15" ht="30" customHeight="1" x14ac:dyDescent="0.25">
      <c r="A126" s="178" t="s">
        <v>430</v>
      </c>
      <c r="B126" s="178"/>
      <c r="C126" s="178"/>
      <c r="D126" s="178"/>
      <c r="E126" s="178"/>
      <c r="F126" s="178"/>
      <c r="G126" s="178"/>
      <c r="H126" s="178"/>
      <c r="I126" s="178"/>
      <c r="J126" s="178"/>
      <c r="K126" s="178"/>
      <c r="L126" s="74"/>
      <c r="M126" s="74"/>
      <c r="N126" s="74"/>
    </row>
    <row r="127" spans="1:15" ht="135" customHeight="1" x14ac:dyDescent="0.25">
      <c r="A127" s="176" t="s">
        <v>437</v>
      </c>
      <c r="B127" s="176"/>
      <c r="C127" s="176"/>
      <c r="D127" s="176"/>
      <c r="E127" s="176"/>
      <c r="F127" s="176"/>
      <c r="G127" s="176"/>
      <c r="H127" s="176"/>
      <c r="I127" s="176"/>
      <c r="J127" s="176"/>
      <c r="K127" s="176"/>
      <c r="L127" s="74"/>
      <c r="M127" s="74"/>
      <c r="N127" s="74"/>
    </row>
    <row r="128" spans="1:15" ht="78.75" customHeight="1" x14ac:dyDescent="0.25">
      <c r="A128" s="176" t="s">
        <v>438</v>
      </c>
      <c r="B128" s="176"/>
      <c r="C128" s="176"/>
      <c r="D128" s="176"/>
      <c r="E128" s="176"/>
      <c r="F128" s="176"/>
      <c r="G128" s="176"/>
      <c r="H128" s="176"/>
      <c r="I128" s="176"/>
      <c r="J128" s="176"/>
      <c r="K128" s="176"/>
      <c r="L128" s="74"/>
      <c r="M128" s="74"/>
      <c r="N128" s="74"/>
    </row>
    <row r="129" spans="1:14" ht="30" customHeight="1" x14ac:dyDescent="0.25">
      <c r="A129" s="178" t="s">
        <v>431</v>
      </c>
      <c r="B129" s="178"/>
      <c r="C129" s="178"/>
      <c r="D129" s="178"/>
      <c r="E129" s="178"/>
      <c r="F129" s="178"/>
      <c r="G129" s="178"/>
      <c r="H129" s="178"/>
      <c r="I129" s="178"/>
      <c r="J129" s="178"/>
      <c r="K129" s="178"/>
      <c r="L129" s="74"/>
      <c r="M129" s="74"/>
      <c r="N129" s="74"/>
    </row>
    <row r="130" spans="1:14" ht="30" customHeight="1" x14ac:dyDescent="0.25">
      <c r="A130" s="176" t="s">
        <v>432</v>
      </c>
      <c r="B130" s="176"/>
      <c r="C130" s="176"/>
      <c r="D130" s="176"/>
      <c r="E130" s="176"/>
      <c r="F130" s="176"/>
      <c r="G130" s="176"/>
      <c r="H130" s="176"/>
      <c r="I130" s="176"/>
      <c r="J130" s="176"/>
      <c r="K130" s="176"/>
      <c r="L130" s="74"/>
      <c r="M130" s="74"/>
      <c r="N130" s="74"/>
    </row>
    <row r="131" spans="1:14" ht="30" customHeight="1" x14ac:dyDescent="0.2">
      <c r="A131" s="98">
        <v>4.0999999999999996</v>
      </c>
      <c r="B131" s="177" t="s">
        <v>423</v>
      </c>
      <c r="C131" s="177"/>
      <c r="D131" s="177"/>
      <c r="E131" s="177"/>
      <c r="F131" s="177"/>
      <c r="G131" s="177"/>
      <c r="H131" s="177"/>
      <c r="I131" s="177"/>
      <c r="J131" s="177"/>
      <c r="K131" s="177"/>
    </row>
    <row r="132" spans="1:14" ht="50.25" customHeight="1" x14ac:dyDescent="0.2">
      <c r="A132" s="98">
        <v>4.2</v>
      </c>
      <c r="B132" s="177" t="s">
        <v>424</v>
      </c>
      <c r="C132" s="177"/>
      <c r="D132" s="177"/>
      <c r="E132" s="177"/>
      <c r="F132" s="177"/>
      <c r="G132" s="177"/>
      <c r="H132" s="177"/>
      <c r="I132" s="177"/>
      <c r="J132" s="177"/>
      <c r="K132" s="177"/>
    </row>
    <row r="133" spans="1:14" ht="57.75" customHeight="1" x14ac:dyDescent="0.2">
      <c r="A133" s="105">
        <v>4.3</v>
      </c>
      <c r="B133" s="177" t="s">
        <v>440</v>
      </c>
      <c r="C133" s="177"/>
      <c r="D133" s="177"/>
      <c r="E133" s="177"/>
      <c r="F133" s="177"/>
      <c r="G133" s="177"/>
      <c r="H133" s="177"/>
      <c r="I133" s="177"/>
      <c r="J133" s="177"/>
      <c r="K133" s="177"/>
    </row>
    <row r="134" spans="1:14" ht="30" customHeight="1" x14ac:dyDescent="0.25">
      <c r="A134" s="178" t="s">
        <v>398</v>
      </c>
      <c r="B134" s="178"/>
      <c r="C134" s="178"/>
      <c r="D134" s="178"/>
      <c r="E134" s="178"/>
      <c r="F134" s="178"/>
      <c r="G134" s="178"/>
      <c r="H134" s="178"/>
      <c r="I134" s="178"/>
      <c r="J134" s="178"/>
      <c r="K134" s="178"/>
    </row>
  </sheetData>
  <sheetProtection algorithmName="SHA-512" hashValue="os9CSx2GORq66NT7hi9tup9s+fAjyE5j6KXLa2udp38XmvvaL4dMS0vG0zup9J14UMXAaGI3LaSKg0WsxvxmCg==" saltValue="Y7RpwIMBGDpJ0R/e/Uyexg==" spinCount="100000" sheet="1" objects="1" scenarios="1"/>
  <mergeCells count="98">
    <mergeCell ref="B96:C96"/>
    <mergeCell ref="B102:C102"/>
    <mergeCell ref="B103:C103"/>
    <mergeCell ref="B104:C104"/>
    <mergeCell ref="B105:C105"/>
    <mergeCell ref="B91:C91"/>
    <mergeCell ref="B92:C92"/>
    <mergeCell ref="B93:C93"/>
    <mergeCell ref="B94:C94"/>
    <mergeCell ref="B95:C95"/>
    <mergeCell ref="B81:E81"/>
    <mergeCell ref="B82:E82"/>
    <mergeCell ref="B83:E83"/>
    <mergeCell ref="B84:E84"/>
    <mergeCell ref="B85:E85"/>
    <mergeCell ref="B73:E73"/>
    <mergeCell ref="B74:E74"/>
    <mergeCell ref="B75:E75"/>
    <mergeCell ref="B79:E79"/>
    <mergeCell ref="B80:E80"/>
    <mergeCell ref="A126:K126"/>
    <mergeCell ref="A127:K127"/>
    <mergeCell ref="A128:K128"/>
    <mergeCell ref="A129:K129"/>
    <mergeCell ref="A3:N3"/>
    <mergeCell ref="A18:N18"/>
    <mergeCell ref="A5:E5"/>
    <mergeCell ref="B67:E67"/>
    <mergeCell ref="B68:E68"/>
    <mergeCell ref="B76:E76"/>
    <mergeCell ref="B78:E78"/>
    <mergeCell ref="F7:N7"/>
    <mergeCell ref="F8:N8"/>
    <mergeCell ref="F9:N9"/>
    <mergeCell ref="A123:K123"/>
    <mergeCell ref="A124:K124"/>
    <mergeCell ref="A118:K118"/>
    <mergeCell ref="A119:K119"/>
    <mergeCell ref="A120:K120"/>
    <mergeCell ref="A121:K121"/>
    <mergeCell ref="A122:K122"/>
    <mergeCell ref="A12:E12"/>
    <mergeCell ref="A13:E13"/>
    <mergeCell ref="A20:A21"/>
    <mergeCell ref="A1:N1"/>
    <mergeCell ref="A2:N2"/>
    <mergeCell ref="F5:N5"/>
    <mergeCell ref="F6:N6"/>
    <mergeCell ref="A6:E6"/>
    <mergeCell ref="A4:N4"/>
    <mergeCell ref="A7:E7"/>
    <mergeCell ref="A8:E8"/>
    <mergeCell ref="A9:E9"/>
    <mergeCell ref="A10:E10"/>
    <mergeCell ref="A11:E11"/>
    <mergeCell ref="F20:G20"/>
    <mergeCell ref="H20:I20"/>
    <mergeCell ref="A130:K130"/>
    <mergeCell ref="B131:K131"/>
    <mergeCell ref="B132:K132"/>
    <mergeCell ref="B133:K133"/>
    <mergeCell ref="A134:K134"/>
    <mergeCell ref="A14:E14"/>
    <mergeCell ref="A15:E15"/>
    <mergeCell ref="A16:E16"/>
    <mergeCell ref="A19:N19"/>
    <mergeCell ref="A17:N17"/>
    <mergeCell ref="B116:E116"/>
    <mergeCell ref="B109:C109"/>
    <mergeCell ref="B110:C110"/>
    <mergeCell ref="B98:C98"/>
    <mergeCell ref="B99:C99"/>
    <mergeCell ref="B100:C100"/>
    <mergeCell ref="B101:C101"/>
    <mergeCell ref="B111:E111"/>
    <mergeCell ref="B112:E112"/>
    <mergeCell ref="B113:E113"/>
    <mergeCell ref="B114:E114"/>
    <mergeCell ref="B115:E115"/>
    <mergeCell ref="B106:C106"/>
    <mergeCell ref="B107:C107"/>
    <mergeCell ref="B108:C108"/>
    <mergeCell ref="B90:C90"/>
    <mergeCell ref="B97:C97"/>
    <mergeCell ref="B88:C88"/>
    <mergeCell ref="L20:N20"/>
    <mergeCell ref="B20:E21"/>
    <mergeCell ref="J20:K20"/>
    <mergeCell ref="B89:C89"/>
    <mergeCell ref="B86:E86"/>
    <mergeCell ref="B87:E87"/>
    <mergeCell ref="B77:E77"/>
    <mergeCell ref="B66:E66"/>
    <mergeCell ref="B65:E65"/>
    <mergeCell ref="B69:E69"/>
    <mergeCell ref="B70:E70"/>
    <mergeCell ref="B71:E71"/>
    <mergeCell ref="B72:E72"/>
  </mergeCells>
  <conditionalFormatting sqref="C48:C51 E48:E51 C53:C57 E53:E57 C61:E61 C63:E63 B35:E44 B24:E33">
    <cfRule type="containsBlanks" dxfId="21" priority="96">
      <formula>LEN(TRIM(B24))=0</formula>
    </cfRule>
  </conditionalFormatting>
  <conditionalFormatting sqref="B47">
    <cfRule type="containsBlanks" dxfId="20" priority="89">
      <formula>LEN(TRIM(B47))=0</formula>
    </cfRule>
  </conditionalFormatting>
  <conditionalFormatting sqref="B48:B51">
    <cfRule type="containsBlanks" dxfId="19" priority="80">
      <formula>LEN(TRIM(B48))=0</formula>
    </cfRule>
  </conditionalFormatting>
  <conditionalFormatting sqref="B53:B57">
    <cfRule type="containsBlanks" dxfId="18" priority="76">
      <formula>LEN(TRIM(B53))=0</formula>
    </cfRule>
  </conditionalFormatting>
  <conditionalFormatting sqref="C47 E47">
    <cfRule type="containsBlanks" dxfId="17" priority="15">
      <formula>LEN(TRIM(C47))=0</formula>
    </cfRule>
  </conditionalFormatting>
  <conditionalFormatting sqref="C60:E60">
    <cfRule type="containsBlanks" dxfId="16" priority="14">
      <formula>LEN(TRIM(C60))=0</formula>
    </cfRule>
  </conditionalFormatting>
  <conditionalFormatting sqref="C64:E64">
    <cfRule type="containsBlanks" dxfId="15" priority="13">
      <formula>LEN(TRIM(C64))=0</formula>
    </cfRule>
  </conditionalFormatting>
  <conditionalFormatting sqref="N24:N33 N35:N44 N47:N51 N53:N57 N60:N61 N63:N64">
    <cfRule type="expression" dxfId="14" priority="97">
      <formula>NOT(EXACT($N24,$C24*$D24*$E24))</formula>
    </cfRule>
    <cfRule type="expression" dxfId="13" priority="98">
      <formula>EXACT($N24,$C24*$D24*$E24)</formula>
    </cfRule>
  </conditionalFormatting>
  <conditionalFormatting sqref="N90:N99 N101:N110">
    <cfRule type="expression" dxfId="12" priority="113">
      <formula>NOT(EXACT($N90,$D90*$E90))</formula>
    </cfRule>
    <cfRule type="expression" dxfId="11" priority="114">
      <formula>EXACT($N90,$D90*$E90)</formula>
    </cfRule>
  </conditionalFormatting>
  <conditionalFormatting sqref="D47:D51">
    <cfRule type="containsBlanks" dxfId="10" priority="6">
      <formula>LEN(TRIM(D47))=0</formula>
    </cfRule>
  </conditionalFormatting>
  <conditionalFormatting sqref="D53:D57">
    <cfRule type="containsBlanks" dxfId="9" priority="5">
      <formula>LEN(TRIM(D53))=0</formula>
    </cfRule>
  </conditionalFormatting>
  <conditionalFormatting sqref="L111">
    <cfRule type="expression" dxfId="8" priority="1">
      <formula>$L$111&gt;($L$114*0.07)</formula>
    </cfRule>
  </conditionalFormatting>
  <dataValidations count="1">
    <dataValidation type="decimal" operator="lessThanOrEqual" allowBlank="1" showInputMessage="1" showErrorMessage="1" errorTitle="error" error="მითითბული რიცხვი აღემატება პროექტის განხორციელების მაქსიმალურ ვადებს" sqref="D24:D33 D35:D44 D47:D51 D53:D57">
      <formula1>36</formula1>
    </dataValidation>
  </dataValidations>
  <printOptions horizontalCentered="1" verticalCentered="1"/>
  <pageMargins left="0.25" right="0.25" top="0.25" bottom="0.25" header="0" footer="0"/>
  <pageSetup paperSize="9" scale="47" orientation="landscape" r:id="rId1"/>
  <rowBreaks count="1" manualBreakCount="1">
    <brk id="57" max="13" man="1"/>
  </rowBreak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Sheet1!$A$1</xm:f>
          </x14:formula1>
          <xm:sqref>C24:C33 C35:C44</xm:sqref>
        </x14:dataValidation>
        <x14:dataValidation type="list" allowBlank="1" showInputMessage="1" showErrorMessage="1">
          <x14:formula1>
            <xm:f>Sheet1!$B$1:$B$2</xm:f>
          </x14:formula1>
          <xm:sqref>F10</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99"/>
  <sheetViews>
    <sheetView view="pageBreakPreview" zoomScale="90" zoomScaleNormal="100" zoomScaleSheetLayoutView="90" workbookViewId="0">
      <selection activeCell="C93" sqref="C93"/>
    </sheetView>
  </sheetViews>
  <sheetFormatPr defaultRowHeight="15" x14ac:dyDescent="0.25"/>
  <cols>
    <col min="2" max="2" width="56" bestFit="1" customWidth="1"/>
    <col min="3" max="4" width="13.7109375" customWidth="1"/>
    <col min="5" max="5" width="17.85546875" customWidth="1"/>
    <col min="6" max="6" width="53.85546875" style="35" customWidth="1"/>
  </cols>
  <sheetData>
    <row r="1" spans="1:6" ht="36.75" customHeight="1" x14ac:dyDescent="0.25">
      <c r="A1" s="204" t="s">
        <v>441</v>
      </c>
      <c r="B1" s="204"/>
      <c r="C1" s="204"/>
      <c r="D1" s="204"/>
      <c r="E1" s="204"/>
      <c r="F1" s="204"/>
    </row>
    <row r="2" spans="1:6" ht="15.75" thickBot="1" x14ac:dyDescent="0.3">
      <c r="A2" s="205"/>
      <c r="B2" s="205"/>
      <c r="C2" s="205"/>
      <c r="D2" s="205"/>
      <c r="E2" s="205"/>
      <c r="F2" s="34"/>
    </row>
    <row r="3" spans="1:6" ht="30" customHeight="1" x14ac:dyDescent="0.25">
      <c r="A3" s="206" t="s">
        <v>1</v>
      </c>
      <c r="B3" s="208" t="s">
        <v>2</v>
      </c>
      <c r="C3" s="210" t="s">
        <v>319</v>
      </c>
      <c r="D3" s="211"/>
      <c r="E3" s="212"/>
      <c r="F3" s="202" t="s">
        <v>442</v>
      </c>
    </row>
    <row r="4" spans="1:6" ht="81.75" customHeight="1" thickBot="1" x14ac:dyDescent="0.3">
      <c r="A4" s="207"/>
      <c r="B4" s="209"/>
      <c r="C4" s="47" t="s">
        <v>452</v>
      </c>
      <c r="D4" s="48" t="s">
        <v>418</v>
      </c>
      <c r="E4" s="116" t="s">
        <v>419</v>
      </c>
      <c r="F4" s="203"/>
    </row>
    <row r="5" spans="1:6" s="27" customFormat="1" x14ac:dyDescent="0.25">
      <c r="A5" s="28">
        <v>1</v>
      </c>
      <c r="B5" s="30" t="s">
        <v>359</v>
      </c>
      <c r="C5" s="125">
        <f>ბიუჯეტი!L22</f>
        <v>0</v>
      </c>
      <c r="D5" s="117">
        <f>ბიუჯეტი!M22</f>
        <v>0</v>
      </c>
      <c r="E5" s="126">
        <f>ბიუჯეტი!N22</f>
        <v>0</v>
      </c>
      <c r="F5" s="111"/>
    </row>
    <row r="6" spans="1:6" s="29" customFormat="1" x14ac:dyDescent="0.25">
      <c r="A6" s="20" t="s">
        <v>298</v>
      </c>
      <c r="B6" s="31" t="s">
        <v>343</v>
      </c>
      <c r="C6" s="127">
        <f>ბიუჯეტი!L23</f>
        <v>0</v>
      </c>
      <c r="D6" s="118">
        <f>ბიუჯეტი!M23</f>
        <v>0</v>
      </c>
      <c r="E6" s="128">
        <f>ბიუჯეტი!N23</f>
        <v>0</v>
      </c>
      <c r="F6" s="112"/>
    </row>
    <row r="7" spans="1:6" x14ac:dyDescent="0.25">
      <c r="A7" s="21" t="s">
        <v>320</v>
      </c>
      <c r="B7" s="37" t="str">
        <f>ბიუჯეტი!B24</f>
        <v>პროექტის ხელმძღვანელი- სახელი, გვარი</v>
      </c>
      <c r="C7" s="129">
        <f>ბიუჯეტი!L24</f>
        <v>0</v>
      </c>
      <c r="D7" s="119">
        <f>ბიუჯეტი!M24</f>
        <v>0</v>
      </c>
      <c r="E7" s="130">
        <f>ბიუჯეტი!N24</f>
        <v>0</v>
      </c>
      <c r="F7" s="113"/>
    </row>
    <row r="8" spans="1:6" x14ac:dyDescent="0.25">
      <c r="A8" s="21" t="s">
        <v>321</v>
      </c>
      <c r="B8" s="37" t="str">
        <f>ბიუჯეტი!B25</f>
        <v>პროექტის კოორდინატორი- სახლი, გვარი</v>
      </c>
      <c r="C8" s="129">
        <f>ბიუჯეტი!L25</f>
        <v>0</v>
      </c>
      <c r="D8" s="119">
        <f>ბიუჯეტი!M25</f>
        <v>0</v>
      </c>
      <c r="E8" s="130">
        <f>ბიუჯეტი!N25</f>
        <v>0</v>
      </c>
      <c r="F8" s="113"/>
    </row>
    <row r="9" spans="1:6" x14ac:dyDescent="0.25">
      <c r="A9" s="21" t="s">
        <v>322</v>
      </c>
      <c r="B9" s="37" t="str">
        <f>ბიუჯეტი!B26</f>
        <v xml:space="preserve">ძირითადი პერსონალი  - სახელი, გვარი </v>
      </c>
      <c r="C9" s="129">
        <f>ბიუჯეტი!L26</f>
        <v>0</v>
      </c>
      <c r="D9" s="119">
        <f>ბიუჯეტი!M26</f>
        <v>0</v>
      </c>
      <c r="E9" s="130">
        <f>ბიუჯეტი!N26</f>
        <v>0</v>
      </c>
      <c r="F9" s="113"/>
    </row>
    <row r="10" spans="1:6" x14ac:dyDescent="0.25">
      <c r="A10" s="21" t="s">
        <v>323</v>
      </c>
      <c r="B10" s="37" t="str">
        <f>ბიუჯეტი!B27</f>
        <v xml:space="preserve">ძირითადი პერსონალი  - სახელი, გვარი </v>
      </c>
      <c r="C10" s="129">
        <f>ბიუჯეტი!L27</f>
        <v>0</v>
      </c>
      <c r="D10" s="119">
        <f>ბიუჯეტი!M27</f>
        <v>0</v>
      </c>
      <c r="E10" s="130">
        <f>ბიუჯეტი!N27</f>
        <v>0</v>
      </c>
      <c r="F10" s="113"/>
    </row>
    <row r="11" spans="1:6" x14ac:dyDescent="0.25">
      <c r="A11" s="21" t="s">
        <v>324</v>
      </c>
      <c r="B11" s="37" t="str">
        <f>ბიუჯეტი!B28</f>
        <v xml:space="preserve">ძირითადი პერსონალი  - სახელი, გვარი </v>
      </c>
      <c r="C11" s="129">
        <f>ბიუჯეტი!L28</f>
        <v>0</v>
      </c>
      <c r="D11" s="119">
        <f>ბიუჯეტი!M28</f>
        <v>0</v>
      </c>
      <c r="E11" s="130">
        <f>ბიუჯეტი!N28</f>
        <v>0</v>
      </c>
      <c r="F11" s="113"/>
    </row>
    <row r="12" spans="1:6" x14ac:dyDescent="0.25">
      <c r="A12" s="21" t="s">
        <v>325</v>
      </c>
      <c r="B12" s="37" t="str">
        <f>ბიუჯეტი!B29</f>
        <v xml:space="preserve">ძირითადი პერსონალი - სახელი, გვარი </v>
      </c>
      <c r="C12" s="129">
        <f>ბიუჯეტი!L29</f>
        <v>0</v>
      </c>
      <c r="D12" s="119">
        <f>ბიუჯეტი!M29</f>
        <v>0</v>
      </c>
      <c r="E12" s="130">
        <f>ბიუჯეტი!N29</f>
        <v>0</v>
      </c>
      <c r="F12" s="113"/>
    </row>
    <row r="13" spans="1:6" x14ac:dyDescent="0.25">
      <c r="A13" s="21" t="s">
        <v>326</v>
      </c>
      <c r="B13" s="37" t="str">
        <f>ბიუჯეტი!B30</f>
        <v xml:space="preserve">ძირითადი პერსონალი - სახელი, გვარი </v>
      </c>
      <c r="C13" s="129">
        <f>ბიუჯეტი!L30</f>
        <v>0</v>
      </c>
      <c r="D13" s="119">
        <f>ბიუჯეტი!M30</f>
        <v>0</v>
      </c>
      <c r="E13" s="130">
        <f>ბიუჯეტი!N30</f>
        <v>0</v>
      </c>
      <c r="F13" s="113"/>
    </row>
    <row r="14" spans="1:6" x14ac:dyDescent="0.25">
      <c r="A14" s="21" t="s">
        <v>327</v>
      </c>
      <c r="B14" s="37" t="str">
        <f>ბიუჯეტი!B31</f>
        <v xml:space="preserve">ძირითადი პერსონალი - სახელი, გვარი </v>
      </c>
      <c r="C14" s="129">
        <f>ბიუჯეტი!L31</f>
        <v>0</v>
      </c>
      <c r="D14" s="119">
        <f>ბიუჯეტი!M31</f>
        <v>0</v>
      </c>
      <c r="E14" s="130">
        <f>ბიუჯეტი!N31</f>
        <v>0</v>
      </c>
      <c r="F14" s="113"/>
    </row>
    <row r="15" spans="1:6" x14ac:dyDescent="0.25">
      <c r="A15" s="21" t="s">
        <v>328</v>
      </c>
      <c r="B15" s="37" t="str">
        <f>ბიუჯეტი!B32</f>
        <v xml:space="preserve">ძირითადი პერსონალი - სახელი, გვარი </v>
      </c>
      <c r="C15" s="129">
        <f>ბიუჯეტი!L32</f>
        <v>0</v>
      </c>
      <c r="D15" s="119">
        <f>ბიუჯეტი!M32</f>
        <v>0</v>
      </c>
      <c r="E15" s="130">
        <f>ბიუჯეტი!N32</f>
        <v>0</v>
      </c>
      <c r="F15" s="113"/>
    </row>
    <row r="16" spans="1:6" x14ac:dyDescent="0.25">
      <c r="A16" s="21" t="s">
        <v>329</v>
      </c>
      <c r="B16" s="37" t="str">
        <f>ბიუჯეტი!B33</f>
        <v xml:space="preserve">ძირითადი პერსონალი  - სახელი, გვარი </v>
      </c>
      <c r="C16" s="129">
        <f>ბიუჯეტი!L33</f>
        <v>0</v>
      </c>
      <c r="D16" s="119">
        <f>ბიუჯეტი!M33</f>
        <v>0</v>
      </c>
      <c r="E16" s="130">
        <f>ბიუჯეტი!N33</f>
        <v>0</v>
      </c>
      <c r="F16" s="113"/>
    </row>
    <row r="17" spans="1:6" s="29" customFormat="1" x14ac:dyDescent="0.25">
      <c r="A17" s="20" t="s">
        <v>300</v>
      </c>
      <c r="B17" s="31" t="s">
        <v>301</v>
      </c>
      <c r="C17" s="127">
        <f>ბიუჯეტი!L34</f>
        <v>0</v>
      </c>
      <c r="D17" s="118">
        <f>ბიუჯეტი!M34</f>
        <v>0</v>
      </c>
      <c r="E17" s="128">
        <f>ბიუჯეტი!N34</f>
        <v>0</v>
      </c>
      <c r="F17" s="112"/>
    </row>
    <row r="18" spans="1:6" x14ac:dyDescent="0.25">
      <c r="A18" s="21" t="s">
        <v>333</v>
      </c>
      <c r="B18" s="37" t="str">
        <f>ბიუჯეტი!B35</f>
        <v xml:space="preserve">ძირითადი პერსონალი - სახელი, გვარი </v>
      </c>
      <c r="C18" s="129">
        <f>ბიუჯეტი!L35</f>
        <v>0</v>
      </c>
      <c r="D18" s="119">
        <f>ბიუჯეტი!M35</f>
        <v>0</v>
      </c>
      <c r="E18" s="130">
        <f>ბიუჯეტი!N35</f>
        <v>0</v>
      </c>
      <c r="F18" s="113"/>
    </row>
    <row r="19" spans="1:6" x14ac:dyDescent="0.25">
      <c r="A19" s="21" t="s">
        <v>334</v>
      </c>
      <c r="B19" s="37" t="str">
        <f>ბიუჯეტი!B36</f>
        <v xml:space="preserve">ძირითადი პერსონალი - სახელი, გვარი </v>
      </c>
      <c r="C19" s="129">
        <f>ბიუჯეტი!L36</f>
        <v>0</v>
      </c>
      <c r="D19" s="119">
        <f>ბიუჯეტი!M36</f>
        <v>0</v>
      </c>
      <c r="E19" s="130">
        <f>ბიუჯეტი!N36</f>
        <v>0</v>
      </c>
      <c r="F19" s="113"/>
    </row>
    <row r="20" spans="1:6" x14ac:dyDescent="0.25">
      <c r="A20" s="21" t="s">
        <v>335</v>
      </c>
      <c r="B20" s="37" t="str">
        <f>ბიუჯეტი!B37</f>
        <v xml:space="preserve">ძირითადი პერსონალი - სახელი, გვარი </v>
      </c>
      <c r="C20" s="129">
        <f>ბიუჯეტი!L37</f>
        <v>0</v>
      </c>
      <c r="D20" s="119">
        <f>ბიუჯეტი!M37</f>
        <v>0</v>
      </c>
      <c r="E20" s="130">
        <f>ბიუჯეტი!N37</f>
        <v>0</v>
      </c>
      <c r="F20" s="113"/>
    </row>
    <row r="21" spans="1:6" x14ac:dyDescent="0.25">
      <c r="A21" s="21" t="s">
        <v>336</v>
      </c>
      <c r="B21" s="37" t="str">
        <f>ბიუჯეტი!B38</f>
        <v xml:space="preserve">ძირითადი პერსონალი - სახელი, გვარი </v>
      </c>
      <c r="C21" s="129">
        <f>ბიუჯეტი!L38</f>
        <v>0</v>
      </c>
      <c r="D21" s="119">
        <f>ბიუჯეტი!M38</f>
        <v>0</v>
      </c>
      <c r="E21" s="130">
        <f>ბიუჯეტი!N38</f>
        <v>0</v>
      </c>
      <c r="F21" s="113"/>
    </row>
    <row r="22" spans="1:6" x14ac:dyDescent="0.25">
      <c r="A22" s="21" t="s">
        <v>337</v>
      </c>
      <c r="B22" s="37" t="str">
        <f>ბიუჯეტი!B39</f>
        <v xml:space="preserve">ძირითადი პერსონალი - სახელი, გვარი </v>
      </c>
      <c r="C22" s="129">
        <f>ბიუჯეტი!L39</f>
        <v>0</v>
      </c>
      <c r="D22" s="119">
        <f>ბიუჯეტი!M39</f>
        <v>0</v>
      </c>
      <c r="E22" s="130">
        <f>ბიუჯეტი!N39</f>
        <v>0</v>
      </c>
      <c r="F22" s="113"/>
    </row>
    <row r="23" spans="1:6" x14ac:dyDescent="0.25">
      <c r="A23" s="21" t="s">
        <v>338</v>
      </c>
      <c r="B23" s="37" t="str">
        <f>ბიუჯეტი!B40</f>
        <v xml:space="preserve">ძირითადი პერსონალი - სახელი, გვარი </v>
      </c>
      <c r="C23" s="129">
        <f>ბიუჯეტი!L40</f>
        <v>0</v>
      </c>
      <c r="D23" s="119">
        <f>ბიუჯეტი!M40</f>
        <v>0</v>
      </c>
      <c r="E23" s="130">
        <f>ბიუჯეტი!N40</f>
        <v>0</v>
      </c>
      <c r="F23" s="113"/>
    </row>
    <row r="24" spans="1:6" x14ac:dyDescent="0.25">
      <c r="A24" s="21" t="s">
        <v>339</v>
      </c>
      <c r="B24" s="37" t="str">
        <f>ბიუჯეტი!B41</f>
        <v xml:space="preserve">ძირითადი პერსონალი - სახელი, გვარი </v>
      </c>
      <c r="C24" s="129">
        <f>ბიუჯეტი!L41</f>
        <v>0</v>
      </c>
      <c r="D24" s="119">
        <f>ბიუჯეტი!M41</f>
        <v>0</v>
      </c>
      <c r="E24" s="130">
        <f>ბიუჯეტი!N41</f>
        <v>0</v>
      </c>
      <c r="F24" s="113"/>
    </row>
    <row r="25" spans="1:6" x14ac:dyDescent="0.25">
      <c r="A25" s="21" t="s">
        <v>340</v>
      </c>
      <c r="B25" s="37" t="str">
        <f>ბიუჯეტი!B42</f>
        <v xml:space="preserve">ძირითადი პერსონალი - სახელი, გვარი </v>
      </c>
      <c r="C25" s="129">
        <f>ბიუჯეტი!L42</f>
        <v>0</v>
      </c>
      <c r="D25" s="119">
        <f>ბიუჯეტი!M42</f>
        <v>0</v>
      </c>
      <c r="E25" s="130">
        <f>ბიუჯეტი!N42</f>
        <v>0</v>
      </c>
      <c r="F25" s="113"/>
    </row>
    <row r="26" spans="1:6" x14ac:dyDescent="0.25">
      <c r="A26" s="21" t="s">
        <v>341</v>
      </c>
      <c r="B26" s="37" t="str">
        <f>ბიუჯეტი!B43</f>
        <v xml:space="preserve">ძირითადი პერსონალი - სახელი, გვარი </v>
      </c>
      <c r="C26" s="129">
        <f>ბიუჯეტი!L43</f>
        <v>0</v>
      </c>
      <c r="D26" s="119">
        <f>ბიუჯეტი!M43</f>
        <v>0</v>
      </c>
      <c r="E26" s="130">
        <f>ბიუჯეტი!N43</f>
        <v>0</v>
      </c>
      <c r="F26" s="113"/>
    </row>
    <row r="27" spans="1:6" x14ac:dyDescent="0.25">
      <c r="A27" s="21" t="s">
        <v>342</v>
      </c>
      <c r="B27" s="37" t="str">
        <f>ბიუჯეტი!B44</f>
        <v xml:space="preserve">ძირითადი პერსონალი - სახელი, გვარი </v>
      </c>
      <c r="C27" s="129">
        <f>ბიუჯეტი!L44</f>
        <v>0</v>
      </c>
      <c r="D27" s="119">
        <f>ბიუჯეტი!M44</f>
        <v>0</v>
      </c>
      <c r="E27" s="130">
        <f>ბიუჯეტი!N44</f>
        <v>0</v>
      </c>
      <c r="F27" s="113"/>
    </row>
    <row r="28" spans="1:6" s="27" customFormat="1" x14ac:dyDescent="0.25">
      <c r="A28" s="26">
        <v>2</v>
      </c>
      <c r="B28" s="32" t="s">
        <v>344</v>
      </c>
      <c r="C28" s="131">
        <f>ბიუჯეტი!L45</f>
        <v>0</v>
      </c>
      <c r="D28" s="120">
        <f>ბიუჯეტი!M45</f>
        <v>0</v>
      </c>
      <c r="E28" s="132">
        <f>ბიუჯეტი!N45</f>
        <v>0</v>
      </c>
      <c r="F28" s="111"/>
    </row>
    <row r="29" spans="1:6" s="29" customFormat="1" x14ac:dyDescent="0.25">
      <c r="A29" s="20" t="s">
        <v>302</v>
      </c>
      <c r="B29" s="31" t="s">
        <v>299</v>
      </c>
      <c r="C29" s="127">
        <f>ბიუჯეტი!L46</f>
        <v>0</v>
      </c>
      <c r="D29" s="118">
        <f>ბიუჯეტი!M46</f>
        <v>0</v>
      </c>
      <c r="E29" s="128">
        <f>ბიუჯეტი!N46</f>
        <v>0</v>
      </c>
      <c r="F29" s="112"/>
    </row>
    <row r="30" spans="1:6" x14ac:dyDescent="0.25">
      <c r="A30" s="21" t="s">
        <v>353</v>
      </c>
      <c r="B30" s="37" t="str">
        <f>ბიუჯეტი!B47</f>
        <v>დამხმარე პერსონალი  - პოზიცია</v>
      </c>
      <c r="C30" s="129">
        <f>ბიუჯეტი!L47</f>
        <v>0</v>
      </c>
      <c r="D30" s="119">
        <f>ბიუჯეტი!M47</f>
        <v>0</v>
      </c>
      <c r="E30" s="130">
        <f>ბიუჯეტი!N47</f>
        <v>0</v>
      </c>
      <c r="F30" s="113"/>
    </row>
    <row r="31" spans="1:6" x14ac:dyDescent="0.25">
      <c r="A31" s="21" t="s">
        <v>354</v>
      </c>
      <c r="B31" s="37" t="str">
        <f>ბიუჯეტი!B48</f>
        <v>დამხმარე პერსონალი  - პოზიცია</v>
      </c>
      <c r="C31" s="129">
        <f>ბიუჯეტი!L48</f>
        <v>0</v>
      </c>
      <c r="D31" s="119">
        <f>ბიუჯეტი!M48</f>
        <v>0</v>
      </c>
      <c r="E31" s="130">
        <f>ბიუჯეტი!N48</f>
        <v>0</v>
      </c>
      <c r="F31" s="113"/>
    </row>
    <row r="32" spans="1:6" x14ac:dyDescent="0.25">
      <c r="A32" s="21" t="s">
        <v>355</v>
      </c>
      <c r="B32" s="37" t="str">
        <f>ბიუჯეტი!B49</f>
        <v>დამხმარე პერსონალი  - პოზიცია</v>
      </c>
      <c r="C32" s="129">
        <f>ბიუჯეტი!L49</f>
        <v>0</v>
      </c>
      <c r="D32" s="119">
        <f>ბიუჯეტი!M49</f>
        <v>0</v>
      </c>
      <c r="E32" s="130">
        <f>ბიუჯეტი!N49</f>
        <v>0</v>
      </c>
      <c r="F32" s="113"/>
    </row>
    <row r="33" spans="1:6" x14ac:dyDescent="0.25">
      <c r="A33" s="21" t="s">
        <v>356</v>
      </c>
      <c r="B33" s="37" t="str">
        <f>ბიუჯეტი!B50</f>
        <v>დამხმარე პერსონალი  - პოზიცია</v>
      </c>
      <c r="C33" s="129">
        <f>ბიუჯეტი!L50</f>
        <v>0</v>
      </c>
      <c r="D33" s="119">
        <f>ბიუჯეტი!M50</f>
        <v>0</v>
      </c>
      <c r="E33" s="130">
        <f>ბიუჯეტი!N50</f>
        <v>0</v>
      </c>
      <c r="F33" s="113"/>
    </row>
    <row r="34" spans="1:6" x14ac:dyDescent="0.25">
      <c r="A34" s="21" t="s">
        <v>357</v>
      </c>
      <c r="B34" s="37" t="str">
        <f>ბიუჯეტი!B51</f>
        <v>დამხმარე პერსონალი  - პოზიცია</v>
      </c>
      <c r="C34" s="129">
        <f>ბიუჯეტი!L51</f>
        <v>0</v>
      </c>
      <c r="D34" s="119">
        <f>ბიუჯეტი!M51</f>
        <v>0</v>
      </c>
      <c r="E34" s="130">
        <f>ბიუჯეტი!N51</f>
        <v>0</v>
      </c>
      <c r="F34" s="113"/>
    </row>
    <row r="35" spans="1:6" s="29" customFormat="1" x14ac:dyDescent="0.25">
      <c r="A35" s="20" t="s">
        <v>303</v>
      </c>
      <c r="B35" s="31" t="s">
        <v>301</v>
      </c>
      <c r="C35" s="127">
        <f>ბიუჯეტი!L52</f>
        <v>0</v>
      </c>
      <c r="D35" s="118">
        <f>ბიუჯეტი!M52</f>
        <v>0</v>
      </c>
      <c r="E35" s="128">
        <f>ბიუჯეტი!N52</f>
        <v>0</v>
      </c>
      <c r="F35" s="112"/>
    </row>
    <row r="36" spans="1:6" x14ac:dyDescent="0.25">
      <c r="A36" s="21" t="s">
        <v>348</v>
      </c>
      <c r="B36" s="37" t="str">
        <f>ბიუჯეტი!B53</f>
        <v>დამხმარე პერსონალი  - პოზიცია</v>
      </c>
      <c r="C36" s="129">
        <f>ბიუჯეტი!L53</f>
        <v>0</v>
      </c>
      <c r="D36" s="119">
        <f>ბიუჯეტი!M53</f>
        <v>0</v>
      </c>
      <c r="E36" s="130">
        <f>ბიუჯეტი!N53</f>
        <v>0</v>
      </c>
      <c r="F36" s="113"/>
    </row>
    <row r="37" spans="1:6" x14ac:dyDescent="0.25">
      <c r="A37" s="21" t="s">
        <v>349</v>
      </c>
      <c r="B37" s="37" t="str">
        <f>ბიუჯეტი!B54</f>
        <v>დამხმარე პერსონალი  - პოზიცია</v>
      </c>
      <c r="C37" s="129">
        <f>ბიუჯეტი!L54</f>
        <v>0</v>
      </c>
      <c r="D37" s="119">
        <f>ბიუჯეტი!M54</f>
        <v>0</v>
      </c>
      <c r="E37" s="130">
        <f>ბიუჯეტი!N54</f>
        <v>0</v>
      </c>
      <c r="F37" s="113"/>
    </row>
    <row r="38" spans="1:6" x14ac:dyDescent="0.25">
      <c r="A38" s="21" t="s">
        <v>350</v>
      </c>
      <c r="B38" s="37" t="str">
        <f>ბიუჯეტი!B55</f>
        <v>დამხმარე პერსონალი  - პოზიცია</v>
      </c>
      <c r="C38" s="129">
        <f>ბიუჯეტი!L55</f>
        <v>0</v>
      </c>
      <c r="D38" s="119">
        <f>ბიუჯეტი!M55</f>
        <v>0</v>
      </c>
      <c r="E38" s="130">
        <f>ბიუჯეტი!N55</f>
        <v>0</v>
      </c>
      <c r="F38" s="113"/>
    </row>
    <row r="39" spans="1:6" x14ac:dyDescent="0.25">
      <c r="A39" s="21" t="s">
        <v>351</v>
      </c>
      <c r="B39" s="37" t="str">
        <f>ბიუჯეტი!B56</f>
        <v>დამხმარე პერსონალი  - პოზიცია</v>
      </c>
      <c r="C39" s="129">
        <f>ბიუჯეტი!L56</f>
        <v>0</v>
      </c>
      <c r="D39" s="119">
        <f>ბიუჯეტი!M56</f>
        <v>0</v>
      </c>
      <c r="E39" s="130">
        <f>ბიუჯეტი!N56</f>
        <v>0</v>
      </c>
      <c r="F39" s="113"/>
    </row>
    <row r="40" spans="1:6" x14ac:dyDescent="0.25">
      <c r="A40" s="21" t="s">
        <v>352</v>
      </c>
      <c r="B40" s="37" t="str">
        <f>ბიუჯეტი!B57</f>
        <v>დამხმარე პერსონალი  - პოზიცია</v>
      </c>
      <c r="C40" s="129">
        <f>ბიუჯეტი!L57</f>
        <v>0</v>
      </c>
      <c r="D40" s="119">
        <f>ბიუჯეტი!M57</f>
        <v>0</v>
      </c>
      <c r="E40" s="130">
        <f>ბიუჯეტი!N57</f>
        <v>0</v>
      </c>
      <c r="F40" s="113"/>
    </row>
    <row r="41" spans="1:6" s="27" customFormat="1" x14ac:dyDescent="0.25">
      <c r="A41" s="26">
        <v>3</v>
      </c>
      <c r="B41" s="32" t="s">
        <v>358</v>
      </c>
      <c r="C41" s="131">
        <f>ბიუჯეტი!L58</f>
        <v>0</v>
      </c>
      <c r="D41" s="120">
        <f>ბიუჯეტი!M58</f>
        <v>0</v>
      </c>
      <c r="E41" s="132">
        <f>ბიუჯეტი!N58</f>
        <v>0</v>
      </c>
      <c r="F41" s="111"/>
    </row>
    <row r="42" spans="1:6" s="29" customFormat="1" x14ac:dyDescent="0.25">
      <c r="A42" s="20" t="s">
        <v>304</v>
      </c>
      <c r="B42" s="31" t="s">
        <v>299</v>
      </c>
      <c r="C42" s="127">
        <f>ბიუჯეტი!L59</f>
        <v>0</v>
      </c>
      <c r="D42" s="118">
        <f>ბიუჯეტი!M59</f>
        <v>0</v>
      </c>
      <c r="E42" s="128">
        <f>ბიუჯეტი!N59</f>
        <v>0</v>
      </c>
      <c r="F42" s="112"/>
    </row>
    <row r="43" spans="1:6" x14ac:dyDescent="0.25">
      <c r="A43" s="20"/>
      <c r="B43" s="38" t="str">
        <f>ბიუჯეტი!B60</f>
        <v>მივლინება ქვეყნის გარეთ</v>
      </c>
      <c r="C43" s="133">
        <f>ბიუჯეტი!L60</f>
        <v>0</v>
      </c>
      <c r="D43" s="121">
        <f>ბიუჯეტი!M60</f>
        <v>0</v>
      </c>
      <c r="E43" s="134">
        <f>ბიუჯეტი!N60</f>
        <v>0</v>
      </c>
      <c r="F43" s="113"/>
    </row>
    <row r="44" spans="1:6" x14ac:dyDescent="0.25">
      <c r="A44" s="20"/>
      <c r="B44" s="38" t="str">
        <f>ბიუჯეტი!B61</f>
        <v>მივლინება ქვეყნის შიგნით</v>
      </c>
      <c r="C44" s="133">
        <f>ბიუჯეტი!L61</f>
        <v>0</v>
      </c>
      <c r="D44" s="121">
        <f>ბიუჯეტი!M61</f>
        <v>0</v>
      </c>
      <c r="E44" s="134">
        <f>ბიუჯეტი!N61</f>
        <v>0</v>
      </c>
      <c r="F44" s="113"/>
    </row>
    <row r="45" spans="1:6" s="29" customFormat="1" x14ac:dyDescent="0.25">
      <c r="A45" s="20" t="s">
        <v>305</v>
      </c>
      <c r="B45" s="31" t="s">
        <v>301</v>
      </c>
      <c r="C45" s="127">
        <f>ბიუჯეტი!L62</f>
        <v>0</v>
      </c>
      <c r="D45" s="118">
        <f>ბიუჯეტი!M62</f>
        <v>0</v>
      </c>
      <c r="E45" s="128">
        <f>ბიუჯეტი!N62</f>
        <v>0</v>
      </c>
      <c r="F45" s="112"/>
    </row>
    <row r="46" spans="1:6" x14ac:dyDescent="0.25">
      <c r="A46" s="20"/>
      <c r="B46" s="38" t="str">
        <f>ბიუჯეტი!B63</f>
        <v>მივლინება ქვეყნის გარეთ</v>
      </c>
      <c r="C46" s="133">
        <f>ბიუჯეტი!L63</f>
        <v>0</v>
      </c>
      <c r="D46" s="121">
        <f>ბიუჯეტი!M63</f>
        <v>0</v>
      </c>
      <c r="E46" s="134">
        <f>ბიუჯეტი!N63</f>
        <v>0</v>
      </c>
      <c r="F46" s="113"/>
    </row>
    <row r="47" spans="1:6" x14ac:dyDescent="0.25">
      <c r="A47" s="20"/>
      <c r="B47" s="38" t="str">
        <f>ბიუჯეტი!B64</f>
        <v>მივლინება ქვეყნის შიგნით</v>
      </c>
      <c r="C47" s="133">
        <f>ბიუჯეტი!L64</f>
        <v>0</v>
      </c>
      <c r="D47" s="121">
        <f>ბიუჯეტი!M64</f>
        <v>0</v>
      </c>
      <c r="E47" s="134">
        <f>ბიუჯეტი!N64</f>
        <v>0</v>
      </c>
      <c r="F47" s="113"/>
    </row>
    <row r="48" spans="1:6" s="27" customFormat="1" x14ac:dyDescent="0.25">
      <c r="A48" s="26">
        <v>4</v>
      </c>
      <c r="B48" s="32" t="s">
        <v>360</v>
      </c>
      <c r="C48" s="131">
        <f>ბიუჯეტი!L65</f>
        <v>0</v>
      </c>
      <c r="D48" s="120">
        <f>ბიუჯეტი!M65</f>
        <v>0</v>
      </c>
      <c r="E48" s="132">
        <f>ბიუჯეტი!N65</f>
        <v>0</v>
      </c>
      <c r="F48" s="111"/>
    </row>
    <row r="49" spans="1:6" s="29" customFormat="1" x14ac:dyDescent="0.25">
      <c r="A49" s="20" t="s">
        <v>306</v>
      </c>
      <c r="B49" s="31" t="s">
        <v>299</v>
      </c>
      <c r="C49" s="127">
        <f>ბიუჯეტი!L66</f>
        <v>0</v>
      </c>
      <c r="D49" s="118">
        <f>ბიუჯეტი!M66</f>
        <v>0</v>
      </c>
      <c r="E49" s="128">
        <f>ბიუჯეტი!N66</f>
        <v>0</v>
      </c>
      <c r="F49" s="112"/>
    </row>
    <row r="50" spans="1:6" x14ac:dyDescent="0.25">
      <c r="A50" s="21" t="s">
        <v>363</v>
      </c>
      <c r="B50" s="39">
        <f>ბიუჯეტი!B67</f>
        <v>0</v>
      </c>
      <c r="C50" s="135">
        <f>ბიუჯეტი!L67</f>
        <v>0</v>
      </c>
      <c r="D50" s="122">
        <f>ბიუჯეტი!M67</f>
        <v>0</v>
      </c>
      <c r="E50" s="136">
        <f>ბიუჯეტი!N67</f>
        <v>0</v>
      </c>
      <c r="F50" s="113"/>
    </row>
    <row r="51" spans="1:6" x14ac:dyDescent="0.25">
      <c r="A51" s="21" t="s">
        <v>364</v>
      </c>
      <c r="B51" s="39">
        <f>ბიუჯეტი!B68</f>
        <v>0</v>
      </c>
      <c r="C51" s="135">
        <f>ბიუჯეტი!L68</f>
        <v>0</v>
      </c>
      <c r="D51" s="122">
        <f>ბიუჯეტი!M68</f>
        <v>0</v>
      </c>
      <c r="E51" s="136">
        <f>ბიუჯეტი!N68</f>
        <v>0</v>
      </c>
      <c r="F51" s="113"/>
    </row>
    <row r="52" spans="1:6" x14ac:dyDescent="0.25">
      <c r="A52" s="21" t="s">
        <v>365</v>
      </c>
      <c r="B52" s="39">
        <f>ბიუჯეტი!B69</f>
        <v>0</v>
      </c>
      <c r="C52" s="135">
        <f>ბიუჯეტი!L69</f>
        <v>0</v>
      </c>
      <c r="D52" s="122">
        <f>ბიუჯეტი!M69</f>
        <v>0</v>
      </c>
      <c r="E52" s="136">
        <f>ბიუჯეტი!N69</f>
        <v>0</v>
      </c>
      <c r="F52" s="113"/>
    </row>
    <row r="53" spans="1:6" x14ac:dyDescent="0.25">
      <c r="A53" s="25" t="s">
        <v>392</v>
      </c>
      <c r="B53" s="39">
        <f>ბიუჯეტი!B70</f>
        <v>0</v>
      </c>
      <c r="C53" s="135">
        <f>ბიუჯეტი!L70</f>
        <v>0</v>
      </c>
      <c r="D53" s="122">
        <f>ბიუჯეტი!M70</f>
        <v>0</v>
      </c>
      <c r="E53" s="136">
        <f>ბიუჯეტი!N70</f>
        <v>0</v>
      </c>
      <c r="F53" s="113"/>
    </row>
    <row r="54" spans="1:6" x14ac:dyDescent="0.25">
      <c r="A54" s="21" t="s">
        <v>393</v>
      </c>
      <c r="B54" s="39">
        <f>ბიუჯეტი!B71</f>
        <v>0</v>
      </c>
      <c r="C54" s="135">
        <f>ბიუჯეტი!L71</f>
        <v>0</v>
      </c>
      <c r="D54" s="122">
        <f>ბიუჯეტი!M71</f>
        <v>0</v>
      </c>
      <c r="E54" s="136">
        <f>ბიუჯეტი!N71</f>
        <v>0</v>
      </c>
      <c r="F54" s="113"/>
    </row>
    <row r="55" spans="1:6" x14ac:dyDescent="0.25">
      <c r="A55" s="25" t="s">
        <v>400</v>
      </c>
      <c r="B55" s="39">
        <f>ბიუჯეტი!B72</f>
        <v>0</v>
      </c>
      <c r="C55" s="135">
        <f>ბიუჯეტი!L72</f>
        <v>0</v>
      </c>
      <c r="D55" s="122">
        <f>ბიუჯეტი!M72</f>
        <v>0</v>
      </c>
      <c r="E55" s="136">
        <f>ბიუჯეტი!N72</f>
        <v>0</v>
      </c>
      <c r="F55" s="113"/>
    </row>
    <row r="56" spans="1:6" x14ac:dyDescent="0.25">
      <c r="A56" s="21" t="s">
        <v>401</v>
      </c>
      <c r="B56" s="39">
        <f>ბიუჯეტი!B73</f>
        <v>0</v>
      </c>
      <c r="C56" s="135">
        <f>ბიუჯეტი!L73</f>
        <v>0</v>
      </c>
      <c r="D56" s="122">
        <f>ბიუჯეტი!M73</f>
        <v>0</v>
      </c>
      <c r="E56" s="136">
        <f>ბიუჯეტი!N73</f>
        <v>0</v>
      </c>
      <c r="F56" s="113"/>
    </row>
    <row r="57" spans="1:6" x14ac:dyDescent="0.25">
      <c r="A57" s="25" t="s">
        <v>402</v>
      </c>
      <c r="B57" s="39">
        <f>ბიუჯეტი!B74</f>
        <v>0</v>
      </c>
      <c r="C57" s="135">
        <f>ბიუჯეტი!L74</f>
        <v>0</v>
      </c>
      <c r="D57" s="122">
        <f>ბიუჯეტი!M74</f>
        <v>0</v>
      </c>
      <c r="E57" s="136">
        <f>ბიუჯეტი!N74</f>
        <v>0</v>
      </c>
      <c r="F57" s="113"/>
    </row>
    <row r="58" spans="1:6" x14ac:dyDescent="0.25">
      <c r="A58" s="21" t="s">
        <v>403</v>
      </c>
      <c r="B58" s="39">
        <f>ბიუჯეტი!B75</f>
        <v>0</v>
      </c>
      <c r="C58" s="135">
        <f>ბიუჯეტი!L75</f>
        <v>0</v>
      </c>
      <c r="D58" s="122">
        <f>ბიუჯეტი!M75</f>
        <v>0</v>
      </c>
      <c r="E58" s="136">
        <f>ბიუჯეტი!N75</f>
        <v>0</v>
      </c>
      <c r="F58" s="113"/>
    </row>
    <row r="59" spans="1:6" x14ac:dyDescent="0.25">
      <c r="A59" s="25" t="s">
        <v>404</v>
      </c>
      <c r="B59" s="39">
        <f>ბიუჯეტი!B76</f>
        <v>0</v>
      </c>
      <c r="C59" s="135">
        <f>ბიუჯეტი!L76</f>
        <v>0</v>
      </c>
      <c r="D59" s="122">
        <f>ბიუჯეტი!M76</f>
        <v>0</v>
      </c>
      <c r="E59" s="136">
        <f>ბიუჯეტი!N76</f>
        <v>0</v>
      </c>
      <c r="F59" s="113"/>
    </row>
    <row r="60" spans="1:6" s="29" customFormat="1" x14ac:dyDescent="0.25">
      <c r="A60" s="20" t="s">
        <v>307</v>
      </c>
      <c r="B60" s="31" t="s">
        <v>301</v>
      </c>
      <c r="C60" s="127">
        <f>ბიუჯეტი!L77</f>
        <v>0</v>
      </c>
      <c r="D60" s="118">
        <f>ბიუჯეტი!M77</f>
        <v>0</v>
      </c>
      <c r="E60" s="128">
        <f>ბიუჯეტი!N77</f>
        <v>0</v>
      </c>
      <c r="F60" s="112"/>
    </row>
    <row r="61" spans="1:6" x14ac:dyDescent="0.25">
      <c r="A61" s="21" t="s">
        <v>366</v>
      </c>
      <c r="B61" s="39">
        <f>ბიუჯეტი!B78</f>
        <v>0</v>
      </c>
      <c r="C61" s="135">
        <f>ბიუჯეტი!L78</f>
        <v>0</v>
      </c>
      <c r="D61" s="122">
        <f>ბიუჯეტი!M78</f>
        <v>0</v>
      </c>
      <c r="E61" s="136">
        <f>ბიუჯეტი!N78</f>
        <v>0</v>
      </c>
      <c r="F61" s="113"/>
    </row>
    <row r="62" spans="1:6" x14ac:dyDescent="0.25">
      <c r="A62" s="21" t="s">
        <v>367</v>
      </c>
      <c r="B62" s="39">
        <f>ბიუჯეტი!B79</f>
        <v>0</v>
      </c>
      <c r="C62" s="135">
        <f>ბიუჯეტი!L79</f>
        <v>0</v>
      </c>
      <c r="D62" s="122">
        <f>ბიუჯეტი!M79</f>
        <v>0</v>
      </c>
      <c r="E62" s="136">
        <f>ბიუჯეტი!N79</f>
        <v>0</v>
      </c>
      <c r="F62" s="113"/>
    </row>
    <row r="63" spans="1:6" x14ac:dyDescent="0.25">
      <c r="A63" s="21" t="s">
        <v>368</v>
      </c>
      <c r="B63" s="39">
        <f>ბიუჯეტი!B80</f>
        <v>0</v>
      </c>
      <c r="C63" s="135">
        <f>ბიუჯეტი!L80</f>
        <v>0</v>
      </c>
      <c r="D63" s="122">
        <f>ბიუჯეტი!M80</f>
        <v>0</v>
      </c>
      <c r="E63" s="136">
        <f>ბიუჯეტი!N80</f>
        <v>0</v>
      </c>
      <c r="F63" s="113"/>
    </row>
    <row r="64" spans="1:6" x14ac:dyDescent="0.25">
      <c r="A64" s="25" t="s">
        <v>394</v>
      </c>
      <c r="B64" s="39">
        <f>ბიუჯეტი!B81</f>
        <v>0</v>
      </c>
      <c r="C64" s="135">
        <f>ბიუჯეტი!L81</f>
        <v>0</v>
      </c>
      <c r="D64" s="122">
        <f>ბიუჯეტი!M81</f>
        <v>0</v>
      </c>
      <c r="E64" s="136">
        <f>ბიუჯეტი!N81</f>
        <v>0</v>
      </c>
      <c r="F64" s="113"/>
    </row>
    <row r="65" spans="1:6" x14ac:dyDescent="0.25">
      <c r="A65" s="21" t="s">
        <v>395</v>
      </c>
      <c r="B65" s="39">
        <f>ბიუჯეტი!B82</f>
        <v>0</v>
      </c>
      <c r="C65" s="135">
        <f>ბიუჯეტი!L82</f>
        <v>0</v>
      </c>
      <c r="D65" s="122">
        <f>ბიუჯეტი!M82</f>
        <v>0</v>
      </c>
      <c r="E65" s="136">
        <f>ბიუჯეტი!N82</f>
        <v>0</v>
      </c>
      <c r="F65" s="113"/>
    </row>
    <row r="66" spans="1:6" x14ac:dyDescent="0.25">
      <c r="A66" s="25" t="s">
        <v>405</v>
      </c>
      <c r="B66" s="39">
        <f>ბიუჯეტი!B83</f>
        <v>0</v>
      </c>
      <c r="C66" s="135">
        <f>ბიუჯეტი!L83</f>
        <v>0</v>
      </c>
      <c r="D66" s="122">
        <f>ბიუჯეტი!M83</f>
        <v>0</v>
      </c>
      <c r="E66" s="136">
        <f>ბიუჯეტი!N83</f>
        <v>0</v>
      </c>
      <c r="F66" s="113"/>
    </row>
    <row r="67" spans="1:6" x14ac:dyDescent="0.25">
      <c r="A67" s="21" t="s">
        <v>406</v>
      </c>
      <c r="B67" s="39">
        <f>ბიუჯეტი!B84</f>
        <v>0</v>
      </c>
      <c r="C67" s="135">
        <f>ბიუჯეტი!L84</f>
        <v>0</v>
      </c>
      <c r="D67" s="122">
        <f>ბიუჯეტი!M84</f>
        <v>0</v>
      </c>
      <c r="E67" s="136">
        <f>ბიუჯეტი!N84</f>
        <v>0</v>
      </c>
      <c r="F67" s="113"/>
    </row>
    <row r="68" spans="1:6" x14ac:dyDescent="0.25">
      <c r="A68" s="25" t="s">
        <v>407</v>
      </c>
      <c r="B68" s="39">
        <f>ბიუჯეტი!B85</f>
        <v>0</v>
      </c>
      <c r="C68" s="135">
        <f>ბიუჯეტი!L85</f>
        <v>0</v>
      </c>
      <c r="D68" s="122">
        <f>ბიუჯეტი!M85</f>
        <v>0</v>
      </c>
      <c r="E68" s="136">
        <f>ბიუჯეტი!N85</f>
        <v>0</v>
      </c>
      <c r="F68" s="113"/>
    </row>
    <row r="69" spans="1:6" x14ac:dyDescent="0.25">
      <c r="A69" s="21" t="s">
        <v>408</v>
      </c>
      <c r="B69" s="39">
        <f>ბიუჯეტი!B86</f>
        <v>0</v>
      </c>
      <c r="C69" s="135">
        <f>ბიუჯეტი!L86</f>
        <v>0</v>
      </c>
      <c r="D69" s="122">
        <f>ბიუჯეტი!M86</f>
        <v>0</v>
      </c>
      <c r="E69" s="136">
        <f>ბიუჯეტი!N86</f>
        <v>0</v>
      </c>
      <c r="F69" s="113"/>
    </row>
    <row r="70" spans="1:6" x14ac:dyDescent="0.25">
      <c r="A70" s="25" t="s">
        <v>409</v>
      </c>
      <c r="B70" s="39">
        <f>ბიუჯეტი!B87</f>
        <v>0</v>
      </c>
      <c r="C70" s="135">
        <f>ბიუჯეტი!L87</f>
        <v>0</v>
      </c>
      <c r="D70" s="122">
        <f>ბიუჯეტი!M87</f>
        <v>0</v>
      </c>
      <c r="E70" s="136">
        <f>ბიუჯეტი!N87</f>
        <v>0</v>
      </c>
      <c r="F70" s="113"/>
    </row>
    <row r="71" spans="1:6" s="27" customFormat="1" x14ac:dyDescent="0.25">
      <c r="A71" s="26">
        <v>5</v>
      </c>
      <c r="B71" s="32" t="s">
        <v>361</v>
      </c>
      <c r="C71" s="131">
        <f>ბიუჯეტი!L88</f>
        <v>0</v>
      </c>
      <c r="D71" s="120">
        <f>ბიუჯეტი!M88</f>
        <v>0</v>
      </c>
      <c r="E71" s="132">
        <f>ბიუჯეტი!N88</f>
        <v>0</v>
      </c>
      <c r="F71" s="111"/>
    </row>
    <row r="72" spans="1:6" s="29" customFormat="1" x14ac:dyDescent="0.25">
      <c r="A72" s="20" t="s">
        <v>308</v>
      </c>
      <c r="B72" s="31" t="s">
        <v>299</v>
      </c>
      <c r="C72" s="127">
        <f>ბიუჯეტი!L89</f>
        <v>0</v>
      </c>
      <c r="D72" s="118">
        <f>ბიუჯეტი!M89</f>
        <v>0</v>
      </c>
      <c r="E72" s="128">
        <f>ბიუჯეტი!N89</f>
        <v>0</v>
      </c>
      <c r="F72" s="112"/>
    </row>
    <row r="73" spans="1:6" x14ac:dyDescent="0.25">
      <c r="A73" s="21" t="s">
        <v>369</v>
      </c>
      <c r="B73" s="39">
        <f>ბიუჯეტი!B90</f>
        <v>0</v>
      </c>
      <c r="C73" s="135">
        <f>ბიუჯეტი!L90</f>
        <v>0</v>
      </c>
      <c r="D73" s="122">
        <f>ბიუჯეტი!M90</f>
        <v>0</v>
      </c>
      <c r="E73" s="136">
        <f>ბიუჯეტი!N90</f>
        <v>0</v>
      </c>
      <c r="F73" s="113"/>
    </row>
    <row r="74" spans="1:6" x14ac:dyDescent="0.25">
      <c r="A74" s="21" t="s">
        <v>371</v>
      </c>
      <c r="B74" s="39">
        <f>ბიუჯეტი!B91</f>
        <v>0</v>
      </c>
      <c r="C74" s="135">
        <f>ბიუჯეტი!L91</f>
        <v>0</v>
      </c>
      <c r="D74" s="122">
        <f>ბიუჯეტი!M91</f>
        <v>0</v>
      </c>
      <c r="E74" s="136">
        <f>ბიუჯეტი!N91</f>
        <v>0</v>
      </c>
      <c r="F74" s="113"/>
    </row>
    <row r="75" spans="1:6" x14ac:dyDescent="0.25">
      <c r="A75" s="21" t="s">
        <v>372</v>
      </c>
      <c r="B75" s="39">
        <f>ბიუჯეტი!B92</f>
        <v>0</v>
      </c>
      <c r="C75" s="135">
        <f>ბიუჯეტი!L92</f>
        <v>0</v>
      </c>
      <c r="D75" s="122">
        <f>ბიუჯეტი!M92</f>
        <v>0</v>
      </c>
      <c r="E75" s="136">
        <f>ბიუჯეტი!N92</f>
        <v>0</v>
      </c>
      <c r="F75" s="113"/>
    </row>
    <row r="76" spans="1:6" x14ac:dyDescent="0.25">
      <c r="A76" s="21" t="s">
        <v>373</v>
      </c>
      <c r="B76" s="39">
        <f>ბიუჯეტი!B93</f>
        <v>0</v>
      </c>
      <c r="C76" s="135">
        <f>ბიუჯეტი!L93</f>
        <v>0</v>
      </c>
      <c r="D76" s="122">
        <f>ბიუჯეტი!M93</f>
        <v>0</v>
      </c>
      <c r="E76" s="136">
        <f>ბიუჯეტი!N93</f>
        <v>0</v>
      </c>
      <c r="F76" s="113"/>
    </row>
    <row r="77" spans="1:6" x14ac:dyDescent="0.25">
      <c r="A77" s="21" t="s">
        <v>396</v>
      </c>
      <c r="B77" s="39">
        <f>ბიუჯეტი!B94</f>
        <v>0</v>
      </c>
      <c r="C77" s="135">
        <f>ბიუჯეტი!L94</f>
        <v>0</v>
      </c>
      <c r="D77" s="122">
        <f>ბიუჯეტი!M94</f>
        <v>0</v>
      </c>
      <c r="E77" s="136">
        <f>ბიუჯეტი!N94</f>
        <v>0</v>
      </c>
      <c r="F77" s="113"/>
    </row>
    <row r="78" spans="1:6" x14ac:dyDescent="0.25">
      <c r="A78" s="21" t="s">
        <v>411</v>
      </c>
      <c r="B78" s="39">
        <f>ბიუჯეტი!B95</f>
        <v>0</v>
      </c>
      <c r="C78" s="135">
        <f>ბიუჯეტი!L95</f>
        <v>0</v>
      </c>
      <c r="D78" s="122">
        <f>ბიუჯეტი!M95</f>
        <v>0</v>
      </c>
      <c r="E78" s="136">
        <f>ბიუჯეტი!N95</f>
        <v>0</v>
      </c>
      <c r="F78" s="113"/>
    </row>
    <row r="79" spans="1:6" x14ac:dyDescent="0.25">
      <c r="A79" s="21" t="s">
        <v>412</v>
      </c>
      <c r="B79" s="39">
        <f>ბიუჯეტი!B96</f>
        <v>0</v>
      </c>
      <c r="C79" s="135">
        <f>ბიუჯეტი!L96</f>
        <v>0</v>
      </c>
      <c r="D79" s="122">
        <f>ბიუჯეტი!M96</f>
        <v>0</v>
      </c>
      <c r="E79" s="136">
        <f>ბიუჯეტი!N96</f>
        <v>0</v>
      </c>
      <c r="F79" s="113"/>
    </row>
    <row r="80" spans="1:6" x14ac:dyDescent="0.25">
      <c r="A80" s="21" t="s">
        <v>413</v>
      </c>
      <c r="B80" s="39">
        <f>ბიუჯეტი!B97</f>
        <v>0</v>
      </c>
      <c r="C80" s="135">
        <f>ბიუჯეტი!L97</f>
        <v>0</v>
      </c>
      <c r="D80" s="122">
        <f>ბიუჯეტი!M97</f>
        <v>0</v>
      </c>
      <c r="E80" s="136">
        <f>ბიუჯეტი!N97</f>
        <v>0</v>
      </c>
      <c r="F80" s="113"/>
    </row>
    <row r="81" spans="1:14" x14ac:dyDescent="0.25">
      <c r="A81" s="21" t="s">
        <v>414</v>
      </c>
      <c r="B81" s="39">
        <f>ბიუჯეტი!B98</f>
        <v>0</v>
      </c>
      <c r="C81" s="135">
        <f>ბიუჯეტი!L98</f>
        <v>0</v>
      </c>
      <c r="D81" s="122">
        <f>ბიუჯეტი!M98</f>
        <v>0</v>
      </c>
      <c r="E81" s="136">
        <f>ბიუჯეტი!N98</f>
        <v>0</v>
      </c>
      <c r="F81" s="113"/>
    </row>
    <row r="82" spans="1:14" x14ac:dyDescent="0.25">
      <c r="A82" s="21" t="s">
        <v>415</v>
      </c>
      <c r="B82" s="39">
        <f>ბიუჯეტი!B99</f>
        <v>0</v>
      </c>
      <c r="C82" s="135">
        <f>ბიუჯეტი!L99</f>
        <v>0</v>
      </c>
      <c r="D82" s="122">
        <f>ბიუჯეტი!M99</f>
        <v>0</v>
      </c>
      <c r="E82" s="136">
        <f>ბიუჯეტი!N99</f>
        <v>0</v>
      </c>
      <c r="F82" s="113"/>
    </row>
    <row r="83" spans="1:14" s="29" customFormat="1" x14ac:dyDescent="0.25">
      <c r="A83" s="20" t="s">
        <v>309</v>
      </c>
      <c r="B83" s="31" t="s">
        <v>301</v>
      </c>
      <c r="C83" s="127">
        <f>ბიუჯეტი!L100</f>
        <v>0</v>
      </c>
      <c r="D83" s="118">
        <f>ბიუჯეტი!M100</f>
        <v>0</v>
      </c>
      <c r="E83" s="128">
        <f>ბიუჯეტი!N100</f>
        <v>0</v>
      </c>
      <c r="F83" s="112"/>
    </row>
    <row r="84" spans="1:14" x14ac:dyDescent="0.25">
      <c r="A84" s="21" t="s">
        <v>370</v>
      </c>
      <c r="B84" s="39">
        <f>ბიუჯეტი!B101</f>
        <v>0</v>
      </c>
      <c r="C84" s="135">
        <f>ბიუჯეტი!L101</f>
        <v>0</v>
      </c>
      <c r="D84" s="122">
        <f>ბიუჯეტი!M101</f>
        <v>0</v>
      </c>
      <c r="E84" s="136">
        <f>ბიუჯეტი!N101</f>
        <v>0</v>
      </c>
      <c r="F84" s="113"/>
    </row>
    <row r="85" spans="1:14" x14ac:dyDescent="0.25">
      <c r="A85" s="21" t="s">
        <v>374</v>
      </c>
      <c r="B85" s="39">
        <f>ბიუჯეტი!B102</f>
        <v>0</v>
      </c>
      <c r="C85" s="135">
        <f>ბიუჯეტი!L102</f>
        <v>0</v>
      </c>
      <c r="D85" s="122">
        <f>ბიუჯეტი!M102</f>
        <v>0</v>
      </c>
      <c r="E85" s="136">
        <f>ბიუჯეტი!N102</f>
        <v>0</v>
      </c>
      <c r="F85" s="113"/>
    </row>
    <row r="86" spans="1:14" x14ac:dyDescent="0.25">
      <c r="A86" s="21" t="s">
        <v>375</v>
      </c>
      <c r="B86" s="39">
        <f>ბიუჯეტი!B103</f>
        <v>0</v>
      </c>
      <c r="C86" s="135">
        <f>ბიუჯეტი!L103</f>
        <v>0</v>
      </c>
      <c r="D86" s="122">
        <f>ბიუჯეტი!M103</f>
        <v>0</v>
      </c>
      <c r="E86" s="136">
        <f>ბიუჯეტი!N103</f>
        <v>0</v>
      </c>
      <c r="F86" s="113"/>
      <c r="N86" s="124"/>
    </row>
    <row r="87" spans="1:14" x14ac:dyDescent="0.25">
      <c r="A87" s="21" t="s">
        <v>376</v>
      </c>
      <c r="B87" s="39">
        <f>ბიუჯეტი!B104</f>
        <v>0</v>
      </c>
      <c r="C87" s="135">
        <f>ბიუჯეტი!L104</f>
        <v>0</v>
      </c>
      <c r="D87" s="122">
        <f>ბიუჯეტი!M104</f>
        <v>0</v>
      </c>
      <c r="E87" s="136">
        <f>ბიუჯეტი!N104</f>
        <v>0</v>
      </c>
      <c r="F87" s="113"/>
    </row>
    <row r="88" spans="1:14" x14ac:dyDescent="0.25">
      <c r="A88" s="21" t="s">
        <v>397</v>
      </c>
      <c r="B88" s="39">
        <f>ბიუჯეტი!B105</f>
        <v>0</v>
      </c>
      <c r="C88" s="135">
        <f>ბიუჯეტი!L105</f>
        <v>0</v>
      </c>
      <c r="D88" s="122">
        <f>ბიუჯეტი!M105</f>
        <v>0</v>
      </c>
      <c r="E88" s="136">
        <f>ბიუჯეტი!N105</f>
        <v>0</v>
      </c>
      <c r="F88" s="113"/>
    </row>
    <row r="89" spans="1:14" x14ac:dyDescent="0.25">
      <c r="A89" s="21" t="s">
        <v>416</v>
      </c>
      <c r="B89" s="39">
        <f>ბიუჯეტი!B106</f>
        <v>0</v>
      </c>
      <c r="C89" s="135">
        <f>ბიუჯეტი!L106</f>
        <v>0</v>
      </c>
      <c r="D89" s="122">
        <f>ბიუჯეტი!M106</f>
        <v>0</v>
      </c>
      <c r="E89" s="136">
        <f>ბიუჯეტი!N106</f>
        <v>0</v>
      </c>
      <c r="F89" s="113"/>
    </row>
    <row r="90" spans="1:14" x14ac:dyDescent="0.25">
      <c r="A90" s="21" t="s">
        <v>417</v>
      </c>
      <c r="B90" s="39">
        <f>ბიუჯეტი!B107</f>
        <v>0</v>
      </c>
      <c r="C90" s="135">
        <f>ბიუჯეტი!L107</f>
        <v>0</v>
      </c>
      <c r="D90" s="122">
        <f>ბიუჯეტი!M107</f>
        <v>0</v>
      </c>
      <c r="E90" s="136">
        <f>ბიუჯეტი!N107</f>
        <v>0</v>
      </c>
      <c r="F90" s="113"/>
    </row>
    <row r="91" spans="1:14" x14ac:dyDescent="0.25">
      <c r="A91" s="21" t="s">
        <v>420</v>
      </c>
      <c r="B91" s="39">
        <f>ბიუჯეტი!B108</f>
        <v>0</v>
      </c>
      <c r="C91" s="135">
        <f>ბიუჯეტი!L108</f>
        <v>0</v>
      </c>
      <c r="D91" s="122">
        <f>ბიუჯეტი!M108</f>
        <v>0</v>
      </c>
      <c r="E91" s="136">
        <f>ბიუჯეტი!N108</f>
        <v>0</v>
      </c>
      <c r="F91" s="113"/>
    </row>
    <row r="92" spans="1:14" x14ac:dyDescent="0.25">
      <c r="A92" s="21" t="s">
        <v>421</v>
      </c>
      <c r="B92" s="39">
        <f>ბიუჯეტი!B109</f>
        <v>0</v>
      </c>
      <c r="C92" s="135">
        <f>ბიუჯეტი!L109</f>
        <v>0</v>
      </c>
      <c r="D92" s="122">
        <f>ბიუჯეტი!M109</f>
        <v>0</v>
      </c>
      <c r="E92" s="136">
        <f>ბიუჯეტი!N109</f>
        <v>0</v>
      </c>
      <c r="F92" s="113"/>
    </row>
    <row r="93" spans="1:14" x14ac:dyDescent="0.25">
      <c r="A93" s="21" t="s">
        <v>422</v>
      </c>
      <c r="B93" s="39">
        <f>ბიუჯეტი!B110</f>
        <v>0</v>
      </c>
      <c r="C93" s="135">
        <f>ბიუჯეტი!L110</f>
        <v>0</v>
      </c>
      <c r="D93" s="122">
        <f>ბიუჯეტი!M110</f>
        <v>0</v>
      </c>
      <c r="E93" s="136">
        <f>ბიუჯეტი!N110</f>
        <v>0</v>
      </c>
      <c r="F93" s="113"/>
    </row>
    <row r="94" spans="1:14" s="27" customFormat="1" x14ac:dyDescent="0.25">
      <c r="A94" s="26">
        <v>6</v>
      </c>
      <c r="B94" s="32" t="s">
        <v>362</v>
      </c>
      <c r="C94" s="131">
        <f>ბიუჯეტი!L111</f>
        <v>0</v>
      </c>
      <c r="D94" s="120">
        <f>ბიუჯეტი!M111</f>
        <v>0</v>
      </c>
      <c r="E94" s="132">
        <f>ბიუჯეტი!N111</f>
        <v>0</v>
      </c>
      <c r="F94" s="111"/>
    </row>
    <row r="95" spans="1:14" x14ac:dyDescent="0.25">
      <c r="A95" s="20" t="s">
        <v>310</v>
      </c>
      <c r="B95" s="31" t="s">
        <v>299</v>
      </c>
      <c r="C95" s="127">
        <f>ბიუჯეტი!L112</f>
        <v>0</v>
      </c>
      <c r="D95" s="118">
        <f>ბიუჯეტი!M112</f>
        <v>0</v>
      </c>
      <c r="E95" s="128">
        <f>ბიუჯეტი!N112</f>
        <v>0</v>
      </c>
      <c r="F95" s="114"/>
    </row>
    <row r="96" spans="1:14" x14ac:dyDescent="0.25">
      <c r="A96" s="20" t="s">
        <v>311</v>
      </c>
      <c r="B96" s="31" t="s">
        <v>301</v>
      </c>
      <c r="C96" s="127">
        <f>ბიუჯეტი!L113</f>
        <v>0</v>
      </c>
      <c r="D96" s="118">
        <f>ბიუჯეტი!M113</f>
        <v>0</v>
      </c>
      <c r="E96" s="128">
        <f>ბიუჯეტი!N113</f>
        <v>0</v>
      </c>
      <c r="F96" s="114"/>
    </row>
    <row r="97" spans="1:6" s="27" customFormat="1" x14ac:dyDescent="0.25">
      <c r="A97" s="26"/>
      <c r="B97" s="32" t="s">
        <v>381</v>
      </c>
      <c r="C97" s="131">
        <f>ბიუჯეტი!L114</f>
        <v>0</v>
      </c>
      <c r="D97" s="120">
        <f>ბიუჯეტი!M114</f>
        <v>0</v>
      </c>
      <c r="E97" s="132">
        <f>ბიუჯეტი!N114</f>
        <v>0</v>
      </c>
      <c r="F97" s="111"/>
    </row>
    <row r="98" spans="1:6" x14ac:dyDescent="0.25">
      <c r="A98" s="20"/>
      <c r="B98" s="31" t="s">
        <v>299</v>
      </c>
      <c r="C98" s="127">
        <f>ბიუჯეტი!L115</f>
        <v>0</v>
      </c>
      <c r="D98" s="118">
        <f>ბიუჯეტი!M115</f>
        <v>0</v>
      </c>
      <c r="E98" s="128">
        <f>ბიუჯეტი!N115</f>
        <v>0</v>
      </c>
      <c r="F98" s="114"/>
    </row>
    <row r="99" spans="1:6" ht="15.75" thickBot="1" x14ac:dyDescent="0.3">
      <c r="A99" s="23"/>
      <c r="B99" s="33" t="s">
        <v>301</v>
      </c>
      <c r="C99" s="137">
        <f>ბიუჯეტი!L116</f>
        <v>0</v>
      </c>
      <c r="D99" s="123">
        <f>ბიუჯეტი!M116</f>
        <v>0</v>
      </c>
      <c r="E99" s="138">
        <f>ბიუჯეტი!N116</f>
        <v>0</v>
      </c>
      <c r="F99" s="115"/>
    </row>
  </sheetData>
  <mergeCells count="6">
    <mergeCell ref="F3:F4"/>
    <mergeCell ref="A1:F1"/>
    <mergeCell ref="A2:E2"/>
    <mergeCell ref="A3:A4"/>
    <mergeCell ref="B3:B4"/>
    <mergeCell ref="C3:E3"/>
  </mergeCells>
  <conditionalFormatting sqref="B9:B16 B18:B27">
    <cfRule type="containsBlanks" dxfId="7" priority="17">
      <formula>LEN(TRIM(B9))=0</formula>
    </cfRule>
  </conditionalFormatting>
  <conditionalFormatting sqref="B30:B34">
    <cfRule type="containsBlanks" dxfId="6" priority="16">
      <formula>LEN(TRIM(B30))=0</formula>
    </cfRule>
  </conditionalFormatting>
  <conditionalFormatting sqref="B36:B40">
    <cfRule type="containsBlanks" dxfId="5" priority="14">
      <formula>LEN(TRIM(B36))=0</formula>
    </cfRule>
  </conditionalFormatting>
  <conditionalFormatting sqref="B7:B8">
    <cfRule type="containsBlanks" dxfId="4" priority="5">
      <formula>LEN(TRIM(B7))=0</formula>
    </cfRule>
  </conditionalFormatting>
  <conditionalFormatting sqref="C9:E16 C18:E27">
    <cfRule type="containsBlanks" dxfId="3" priority="4">
      <formula>LEN(TRIM(C9))=0</formula>
    </cfRule>
  </conditionalFormatting>
  <conditionalFormatting sqref="C30:E34">
    <cfRule type="containsBlanks" dxfId="2" priority="3">
      <formula>LEN(TRIM(C30))=0</formula>
    </cfRule>
  </conditionalFormatting>
  <conditionalFormatting sqref="C36:E40">
    <cfRule type="containsBlanks" dxfId="1" priority="2">
      <formula>LEN(TRIM(C36))=0</formula>
    </cfRule>
  </conditionalFormatting>
  <conditionalFormatting sqref="C7:E8">
    <cfRule type="containsBlanks" dxfId="0" priority="1">
      <formula>LEN(TRIM(C7))=0</formula>
    </cfRule>
  </conditionalFormatting>
  <printOptions horizontalCentered="1" verticalCentered="1"/>
  <pageMargins left="0.25" right="0.25" top="0.25" bottom="0.25" header="0.3" footer="0.3"/>
  <pageSetup paperSize="9" scale="52" orientation="portrait" r:id="rId1"/>
  <rowBreaks count="1" manualBreakCount="1">
    <brk id="70" max="5"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E5" sqref="E5"/>
    </sheetView>
  </sheetViews>
  <sheetFormatPr defaultRowHeight="15" x14ac:dyDescent="0.25"/>
  <sheetData>
    <row r="1" spans="1:2" x14ac:dyDescent="0.25">
      <c r="A1">
        <v>1</v>
      </c>
      <c r="B1">
        <v>24</v>
      </c>
    </row>
    <row r="2" spans="1:2" x14ac:dyDescent="0.25">
      <c r="B2">
        <v>36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5"/>
  <sheetViews>
    <sheetView workbookViewId="0">
      <selection activeCell="D1" sqref="D1:D2"/>
    </sheetView>
  </sheetViews>
  <sheetFormatPr defaultRowHeight="15" x14ac:dyDescent="0.25"/>
  <cols>
    <col min="1" max="1" width="18.85546875" customWidth="1"/>
    <col min="2" max="2" width="15.85546875" bestFit="1" customWidth="1"/>
  </cols>
  <sheetData>
    <row r="1" spans="1:4" x14ac:dyDescent="0.25">
      <c r="A1" t="s">
        <v>18</v>
      </c>
      <c r="B1" t="s">
        <v>15</v>
      </c>
      <c r="C1" t="s">
        <v>21</v>
      </c>
      <c r="D1" t="s">
        <v>296</v>
      </c>
    </row>
    <row r="2" spans="1:4" x14ac:dyDescent="0.25">
      <c r="A2" t="s">
        <v>19</v>
      </c>
      <c r="B2" t="s">
        <v>16</v>
      </c>
      <c r="C2" t="s">
        <v>22</v>
      </c>
      <c r="D2" t="s">
        <v>297</v>
      </c>
    </row>
    <row r="3" spans="1:4" x14ac:dyDescent="0.25">
      <c r="A3" t="s">
        <v>20</v>
      </c>
      <c r="C3" t="s">
        <v>23</v>
      </c>
    </row>
    <row r="4" spans="1:4" x14ac:dyDescent="0.25">
      <c r="C4" t="s">
        <v>24</v>
      </c>
    </row>
    <row r="5" spans="1:4" x14ac:dyDescent="0.25">
      <c r="C5" t="s">
        <v>25</v>
      </c>
    </row>
    <row r="6" spans="1:4" x14ac:dyDescent="0.25">
      <c r="C6" t="s">
        <v>26</v>
      </c>
    </row>
    <row r="7" spans="1:4" x14ac:dyDescent="0.25">
      <c r="C7" t="s">
        <v>27</v>
      </c>
    </row>
    <row r="8" spans="1:4" x14ac:dyDescent="0.25">
      <c r="C8" t="s">
        <v>28</v>
      </c>
    </row>
    <row r="9" spans="1:4" x14ac:dyDescent="0.25">
      <c r="C9" t="s">
        <v>29</v>
      </c>
    </row>
    <row r="10" spans="1:4" x14ac:dyDescent="0.25">
      <c r="C10" t="s">
        <v>30</v>
      </c>
    </row>
    <row r="11" spans="1:4" x14ac:dyDescent="0.25">
      <c r="C11" t="s">
        <v>31</v>
      </c>
    </row>
    <row r="12" spans="1:4" x14ac:dyDescent="0.25">
      <c r="C12" t="s">
        <v>32</v>
      </c>
    </row>
    <row r="13" spans="1:4" x14ac:dyDescent="0.25">
      <c r="C13" t="s">
        <v>33</v>
      </c>
    </row>
    <row r="14" spans="1:4" x14ac:dyDescent="0.25">
      <c r="C14" t="s">
        <v>34</v>
      </c>
    </row>
    <row r="15" spans="1:4" x14ac:dyDescent="0.25">
      <c r="C15" t="s">
        <v>35</v>
      </c>
    </row>
    <row r="16" spans="1:4" x14ac:dyDescent="0.25">
      <c r="C16" t="s">
        <v>36</v>
      </c>
    </row>
    <row r="17" spans="3:3" x14ac:dyDescent="0.25">
      <c r="C17" t="s">
        <v>37</v>
      </c>
    </row>
    <row r="18" spans="3:3" x14ac:dyDescent="0.25">
      <c r="C18" t="s">
        <v>38</v>
      </c>
    </row>
    <row r="19" spans="3:3" x14ac:dyDescent="0.25">
      <c r="C19" t="s">
        <v>39</v>
      </c>
    </row>
    <row r="20" spans="3:3" x14ac:dyDescent="0.25">
      <c r="C20" t="s">
        <v>40</v>
      </c>
    </row>
    <row r="21" spans="3:3" x14ac:dyDescent="0.25">
      <c r="C21" t="s">
        <v>41</v>
      </c>
    </row>
    <row r="22" spans="3:3" x14ac:dyDescent="0.25">
      <c r="C22" t="s">
        <v>42</v>
      </c>
    </row>
    <row r="23" spans="3:3" x14ac:dyDescent="0.25">
      <c r="C23" t="s">
        <v>43</v>
      </c>
    </row>
    <row r="24" spans="3:3" x14ac:dyDescent="0.25">
      <c r="C24" t="s">
        <v>44</v>
      </c>
    </row>
    <row r="25" spans="3:3" x14ac:dyDescent="0.25">
      <c r="C25" t="s">
        <v>45</v>
      </c>
    </row>
    <row r="26" spans="3:3" x14ac:dyDescent="0.25">
      <c r="C26" t="s">
        <v>46</v>
      </c>
    </row>
    <row r="27" spans="3:3" x14ac:dyDescent="0.25">
      <c r="C27" t="s">
        <v>47</v>
      </c>
    </row>
    <row r="28" spans="3:3" x14ac:dyDescent="0.25">
      <c r="C28" t="s">
        <v>48</v>
      </c>
    </row>
    <row r="29" spans="3:3" x14ac:dyDescent="0.25">
      <c r="C29" t="s">
        <v>49</v>
      </c>
    </row>
    <row r="30" spans="3:3" x14ac:dyDescent="0.25">
      <c r="C30" t="s">
        <v>50</v>
      </c>
    </row>
    <row r="31" spans="3:3" x14ac:dyDescent="0.25">
      <c r="C31" t="s">
        <v>51</v>
      </c>
    </row>
    <row r="32" spans="3:3" x14ac:dyDescent="0.25">
      <c r="C32" t="s">
        <v>52</v>
      </c>
    </row>
    <row r="33" spans="3:3" x14ac:dyDescent="0.25">
      <c r="C33" t="s">
        <v>53</v>
      </c>
    </row>
    <row r="34" spans="3:3" x14ac:dyDescent="0.25">
      <c r="C34" t="s">
        <v>54</v>
      </c>
    </row>
    <row r="35" spans="3:3" x14ac:dyDescent="0.25">
      <c r="C35" t="s">
        <v>55</v>
      </c>
    </row>
    <row r="36" spans="3:3" x14ac:dyDescent="0.25">
      <c r="C36" t="s">
        <v>56</v>
      </c>
    </row>
    <row r="37" spans="3:3" x14ac:dyDescent="0.25">
      <c r="C37" t="s">
        <v>57</v>
      </c>
    </row>
    <row r="38" spans="3:3" x14ac:dyDescent="0.25">
      <c r="C38" t="s">
        <v>58</v>
      </c>
    </row>
    <row r="39" spans="3:3" x14ac:dyDescent="0.25">
      <c r="C39" t="s">
        <v>59</v>
      </c>
    </row>
    <row r="40" spans="3:3" x14ac:dyDescent="0.25">
      <c r="C40" t="s">
        <v>60</v>
      </c>
    </row>
    <row r="41" spans="3:3" x14ac:dyDescent="0.25">
      <c r="C41" t="s">
        <v>61</v>
      </c>
    </row>
    <row r="42" spans="3:3" x14ac:dyDescent="0.25">
      <c r="C42" t="s">
        <v>62</v>
      </c>
    </row>
    <row r="43" spans="3:3" x14ac:dyDescent="0.25">
      <c r="C43" t="s">
        <v>63</v>
      </c>
    </row>
    <row r="44" spans="3:3" x14ac:dyDescent="0.25">
      <c r="C44" t="s">
        <v>64</v>
      </c>
    </row>
    <row r="45" spans="3:3" x14ac:dyDescent="0.25">
      <c r="C45" t="s">
        <v>65</v>
      </c>
    </row>
    <row r="46" spans="3:3" x14ac:dyDescent="0.25">
      <c r="C46" t="s">
        <v>66</v>
      </c>
    </row>
    <row r="47" spans="3:3" x14ac:dyDescent="0.25">
      <c r="C47" t="s">
        <v>67</v>
      </c>
    </row>
    <row r="48" spans="3:3" x14ac:dyDescent="0.25">
      <c r="C48" t="s">
        <v>68</v>
      </c>
    </row>
    <row r="49" spans="3:3" x14ac:dyDescent="0.25">
      <c r="C49" t="s">
        <v>69</v>
      </c>
    </row>
    <row r="50" spans="3:3" x14ac:dyDescent="0.25">
      <c r="C50" t="s">
        <v>70</v>
      </c>
    </row>
    <row r="51" spans="3:3" x14ac:dyDescent="0.25">
      <c r="C51" t="s">
        <v>71</v>
      </c>
    </row>
    <row r="52" spans="3:3" x14ac:dyDescent="0.25">
      <c r="C52" t="s">
        <v>72</v>
      </c>
    </row>
    <row r="53" spans="3:3" x14ac:dyDescent="0.25">
      <c r="C53" t="s">
        <v>73</v>
      </c>
    </row>
    <row r="54" spans="3:3" x14ac:dyDescent="0.25">
      <c r="C54" t="s">
        <v>74</v>
      </c>
    </row>
    <row r="55" spans="3:3" x14ac:dyDescent="0.25">
      <c r="C55" t="s">
        <v>75</v>
      </c>
    </row>
    <row r="56" spans="3:3" x14ac:dyDescent="0.25">
      <c r="C56" t="s">
        <v>76</v>
      </c>
    </row>
    <row r="57" spans="3:3" x14ac:dyDescent="0.25">
      <c r="C57" t="s">
        <v>77</v>
      </c>
    </row>
    <row r="58" spans="3:3" x14ac:dyDescent="0.25">
      <c r="C58" t="s">
        <v>78</v>
      </c>
    </row>
    <row r="59" spans="3:3" x14ac:dyDescent="0.25">
      <c r="C59" t="s">
        <v>79</v>
      </c>
    </row>
    <row r="60" spans="3:3" x14ac:dyDescent="0.25">
      <c r="C60" t="s">
        <v>80</v>
      </c>
    </row>
    <row r="61" spans="3:3" x14ac:dyDescent="0.25">
      <c r="C61" t="s">
        <v>81</v>
      </c>
    </row>
    <row r="62" spans="3:3" x14ac:dyDescent="0.25">
      <c r="C62" t="s">
        <v>82</v>
      </c>
    </row>
    <row r="63" spans="3:3" x14ac:dyDescent="0.25">
      <c r="C63" t="s">
        <v>83</v>
      </c>
    </row>
    <row r="64" spans="3:3" x14ac:dyDescent="0.25">
      <c r="C64" t="s">
        <v>84</v>
      </c>
    </row>
    <row r="65" spans="3:3" x14ac:dyDescent="0.25">
      <c r="C65" t="s">
        <v>85</v>
      </c>
    </row>
    <row r="66" spans="3:3" x14ac:dyDescent="0.25">
      <c r="C66" t="s">
        <v>86</v>
      </c>
    </row>
    <row r="67" spans="3:3" x14ac:dyDescent="0.25">
      <c r="C67" t="s">
        <v>87</v>
      </c>
    </row>
    <row r="68" spans="3:3" x14ac:dyDescent="0.25">
      <c r="C68" t="s">
        <v>88</v>
      </c>
    </row>
    <row r="69" spans="3:3" x14ac:dyDescent="0.25">
      <c r="C69" t="s">
        <v>89</v>
      </c>
    </row>
    <row r="70" spans="3:3" x14ac:dyDescent="0.25">
      <c r="C70" t="s">
        <v>90</v>
      </c>
    </row>
    <row r="71" spans="3:3" x14ac:dyDescent="0.25">
      <c r="C71" t="s">
        <v>91</v>
      </c>
    </row>
    <row r="72" spans="3:3" x14ac:dyDescent="0.25">
      <c r="C72" t="s">
        <v>92</v>
      </c>
    </row>
    <row r="73" spans="3:3" x14ac:dyDescent="0.25">
      <c r="C73" t="s">
        <v>93</v>
      </c>
    </row>
    <row r="74" spans="3:3" x14ac:dyDescent="0.25">
      <c r="C74" t="s">
        <v>94</v>
      </c>
    </row>
    <row r="75" spans="3:3" x14ac:dyDescent="0.25">
      <c r="C75" t="s">
        <v>95</v>
      </c>
    </row>
    <row r="76" spans="3:3" x14ac:dyDescent="0.25">
      <c r="C76" t="s">
        <v>96</v>
      </c>
    </row>
    <row r="77" spans="3:3" x14ac:dyDescent="0.25">
      <c r="C77" t="s">
        <v>97</v>
      </c>
    </row>
    <row r="78" spans="3:3" x14ac:dyDescent="0.25">
      <c r="C78" t="s">
        <v>98</v>
      </c>
    </row>
    <row r="79" spans="3:3" x14ac:dyDescent="0.25">
      <c r="C79" t="s">
        <v>99</v>
      </c>
    </row>
    <row r="80" spans="3:3" x14ac:dyDescent="0.25">
      <c r="C80" t="s">
        <v>100</v>
      </c>
    </row>
    <row r="81" spans="3:3" x14ac:dyDescent="0.25">
      <c r="C81" t="s">
        <v>101</v>
      </c>
    </row>
    <row r="82" spans="3:3" x14ac:dyDescent="0.25">
      <c r="C82" t="s">
        <v>102</v>
      </c>
    </row>
    <row r="83" spans="3:3" x14ac:dyDescent="0.25">
      <c r="C83" t="s">
        <v>103</v>
      </c>
    </row>
    <row r="84" spans="3:3" x14ac:dyDescent="0.25">
      <c r="C84" t="s">
        <v>104</v>
      </c>
    </row>
    <row r="85" spans="3:3" x14ac:dyDescent="0.25">
      <c r="C85" t="s">
        <v>105</v>
      </c>
    </row>
    <row r="86" spans="3:3" x14ac:dyDescent="0.25">
      <c r="C86" t="s">
        <v>106</v>
      </c>
    </row>
    <row r="87" spans="3:3" x14ac:dyDescent="0.25">
      <c r="C87" t="s">
        <v>107</v>
      </c>
    </row>
    <row r="88" spans="3:3" x14ac:dyDescent="0.25">
      <c r="C88" t="s">
        <v>108</v>
      </c>
    </row>
    <row r="89" spans="3:3" x14ac:dyDescent="0.25">
      <c r="C89" t="s">
        <v>109</v>
      </c>
    </row>
    <row r="90" spans="3:3" x14ac:dyDescent="0.25">
      <c r="C90" t="s">
        <v>110</v>
      </c>
    </row>
    <row r="91" spans="3:3" x14ac:dyDescent="0.25">
      <c r="C91" t="s">
        <v>111</v>
      </c>
    </row>
    <row r="92" spans="3:3" x14ac:dyDescent="0.25">
      <c r="C92" t="s">
        <v>112</v>
      </c>
    </row>
    <row r="93" spans="3:3" x14ac:dyDescent="0.25">
      <c r="C93" t="s">
        <v>113</v>
      </c>
    </row>
    <row r="94" spans="3:3" x14ac:dyDescent="0.25">
      <c r="C94" t="s">
        <v>114</v>
      </c>
    </row>
    <row r="95" spans="3:3" x14ac:dyDescent="0.25">
      <c r="C95" t="s">
        <v>115</v>
      </c>
    </row>
    <row r="96" spans="3:3" x14ac:dyDescent="0.25">
      <c r="C96" t="s">
        <v>116</v>
      </c>
    </row>
    <row r="97" spans="3:3" x14ac:dyDescent="0.25">
      <c r="C97" t="s">
        <v>117</v>
      </c>
    </row>
    <row r="98" spans="3:3" x14ac:dyDescent="0.25">
      <c r="C98" t="s">
        <v>118</v>
      </c>
    </row>
    <row r="99" spans="3:3" x14ac:dyDescent="0.25">
      <c r="C99" t="s">
        <v>119</v>
      </c>
    </row>
    <row r="100" spans="3:3" x14ac:dyDescent="0.25">
      <c r="C100" t="s">
        <v>120</v>
      </c>
    </row>
    <row r="101" spans="3:3" x14ac:dyDescent="0.25">
      <c r="C101" t="s">
        <v>121</v>
      </c>
    </row>
    <row r="102" spans="3:3" x14ac:dyDescent="0.25">
      <c r="C102" t="s">
        <v>122</v>
      </c>
    </row>
    <row r="103" spans="3:3" x14ac:dyDescent="0.25">
      <c r="C103" t="s">
        <v>123</v>
      </c>
    </row>
    <row r="104" spans="3:3" x14ac:dyDescent="0.25">
      <c r="C104" t="s">
        <v>124</v>
      </c>
    </row>
    <row r="105" spans="3:3" x14ac:dyDescent="0.25">
      <c r="C105" t="s">
        <v>125</v>
      </c>
    </row>
    <row r="106" spans="3:3" x14ac:dyDescent="0.25">
      <c r="C106" t="s">
        <v>126</v>
      </c>
    </row>
    <row r="107" spans="3:3" x14ac:dyDescent="0.25">
      <c r="C107" t="s">
        <v>127</v>
      </c>
    </row>
    <row r="108" spans="3:3" x14ac:dyDescent="0.25">
      <c r="C108" t="s">
        <v>128</v>
      </c>
    </row>
    <row r="109" spans="3:3" x14ac:dyDescent="0.25">
      <c r="C109" t="s">
        <v>129</v>
      </c>
    </row>
    <row r="110" spans="3:3" x14ac:dyDescent="0.25">
      <c r="C110" t="s">
        <v>130</v>
      </c>
    </row>
    <row r="111" spans="3:3" x14ac:dyDescent="0.25">
      <c r="C111" t="s">
        <v>131</v>
      </c>
    </row>
    <row r="112" spans="3:3" x14ac:dyDescent="0.25">
      <c r="C112" t="s">
        <v>132</v>
      </c>
    </row>
    <row r="113" spans="3:3" x14ac:dyDescent="0.25">
      <c r="C113" t="s">
        <v>133</v>
      </c>
    </row>
    <row r="114" spans="3:3" x14ac:dyDescent="0.25">
      <c r="C114" t="s">
        <v>134</v>
      </c>
    </row>
    <row r="115" spans="3:3" x14ac:dyDescent="0.25">
      <c r="C115" t="s">
        <v>135</v>
      </c>
    </row>
    <row r="116" spans="3:3" x14ac:dyDescent="0.25">
      <c r="C116" t="s">
        <v>136</v>
      </c>
    </row>
    <row r="117" spans="3:3" x14ac:dyDescent="0.25">
      <c r="C117" t="s">
        <v>137</v>
      </c>
    </row>
    <row r="118" spans="3:3" x14ac:dyDescent="0.25">
      <c r="C118" t="s">
        <v>138</v>
      </c>
    </row>
    <row r="119" spans="3:3" x14ac:dyDescent="0.25">
      <c r="C119" t="s">
        <v>139</v>
      </c>
    </row>
    <row r="120" spans="3:3" x14ac:dyDescent="0.25">
      <c r="C120" t="s">
        <v>140</v>
      </c>
    </row>
    <row r="121" spans="3:3" x14ac:dyDescent="0.25">
      <c r="C121" t="s">
        <v>141</v>
      </c>
    </row>
    <row r="122" spans="3:3" x14ac:dyDescent="0.25">
      <c r="C122" t="s">
        <v>142</v>
      </c>
    </row>
    <row r="123" spans="3:3" x14ac:dyDescent="0.25">
      <c r="C123" t="s">
        <v>143</v>
      </c>
    </row>
    <row r="124" spans="3:3" x14ac:dyDescent="0.25">
      <c r="C124" t="s">
        <v>144</v>
      </c>
    </row>
    <row r="125" spans="3:3" x14ac:dyDescent="0.25">
      <c r="C125" t="s">
        <v>145</v>
      </c>
    </row>
    <row r="126" spans="3:3" x14ac:dyDescent="0.25">
      <c r="C126" t="s">
        <v>146</v>
      </c>
    </row>
    <row r="127" spans="3:3" x14ac:dyDescent="0.25">
      <c r="C127" t="s">
        <v>147</v>
      </c>
    </row>
    <row r="128" spans="3:3" x14ac:dyDescent="0.25">
      <c r="C128" t="s">
        <v>148</v>
      </c>
    </row>
    <row r="129" spans="3:3" x14ac:dyDescent="0.25">
      <c r="C129" t="s">
        <v>149</v>
      </c>
    </row>
    <row r="130" spans="3:3" x14ac:dyDescent="0.25">
      <c r="C130" t="s">
        <v>150</v>
      </c>
    </row>
    <row r="131" spans="3:3" x14ac:dyDescent="0.25">
      <c r="C131" t="s">
        <v>151</v>
      </c>
    </row>
    <row r="132" spans="3:3" x14ac:dyDescent="0.25">
      <c r="C132" t="s">
        <v>152</v>
      </c>
    </row>
    <row r="133" spans="3:3" x14ac:dyDescent="0.25">
      <c r="C133" t="s">
        <v>153</v>
      </c>
    </row>
    <row r="134" spans="3:3" x14ac:dyDescent="0.25">
      <c r="C134" t="s">
        <v>154</v>
      </c>
    </row>
    <row r="135" spans="3:3" x14ac:dyDescent="0.25">
      <c r="C135" t="s">
        <v>155</v>
      </c>
    </row>
    <row r="136" spans="3:3" x14ac:dyDescent="0.25">
      <c r="C136" t="s">
        <v>156</v>
      </c>
    </row>
    <row r="137" spans="3:3" x14ac:dyDescent="0.25">
      <c r="C137" t="s">
        <v>157</v>
      </c>
    </row>
    <row r="138" spans="3:3" x14ac:dyDescent="0.25">
      <c r="C138" t="s">
        <v>158</v>
      </c>
    </row>
    <row r="139" spans="3:3" x14ac:dyDescent="0.25">
      <c r="C139" t="s">
        <v>159</v>
      </c>
    </row>
    <row r="140" spans="3:3" x14ac:dyDescent="0.25">
      <c r="C140" t="s">
        <v>160</v>
      </c>
    </row>
    <row r="141" spans="3:3" x14ac:dyDescent="0.25">
      <c r="C141" t="s">
        <v>161</v>
      </c>
    </row>
    <row r="142" spans="3:3" x14ac:dyDescent="0.25">
      <c r="C142" t="s">
        <v>162</v>
      </c>
    </row>
    <row r="143" spans="3:3" x14ac:dyDescent="0.25">
      <c r="C143" t="s">
        <v>163</v>
      </c>
    </row>
    <row r="144" spans="3:3" x14ac:dyDescent="0.25">
      <c r="C144" t="s">
        <v>164</v>
      </c>
    </row>
    <row r="145" spans="3:3" x14ac:dyDescent="0.25">
      <c r="C145" t="s">
        <v>165</v>
      </c>
    </row>
    <row r="146" spans="3:3" x14ac:dyDescent="0.25">
      <c r="C146" t="s">
        <v>166</v>
      </c>
    </row>
    <row r="147" spans="3:3" x14ac:dyDescent="0.25">
      <c r="C147" t="s">
        <v>167</v>
      </c>
    </row>
    <row r="148" spans="3:3" x14ac:dyDescent="0.25">
      <c r="C148" t="s">
        <v>168</v>
      </c>
    </row>
    <row r="149" spans="3:3" x14ac:dyDescent="0.25">
      <c r="C149" t="s">
        <v>169</v>
      </c>
    </row>
    <row r="150" spans="3:3" x14ac:dyDescent="0.25">
      <c r="C150" t="s">
        <v>170</v>
      </c>
    </row>
    <row r="151" spans="3:3" x14ac:dyDescent="0.25">
      <c r="C151" t="s">
        <v>171</v>
      </c>
    </row>
    <row r="152" spans="3:3" x14ac:dyDescent="0.25">
      <c r="C152" t="s">
        <v>172</v>
      </c>
    </row>
    <row r="153" spans="3:3" x14ac:dyDescent="0.25">
      <c r="C153" t="s">
        <v>173</v>
      </c>
    </row>
    <row r="154" spans="3:3" x14ac:dyDescent="0.25">
      <c r="C154" t="s">
        <v>174</v>
      </c>
    </row>
    <row r="155" spans="3:3" x14ac:dyDescent="0.25">
      <c r="C155" t="s">
        <v>175</v>
      </c>
    </row>
    <row r="156" spans="3:3" x14ac:dyDescent="0.25">
      <c r="C156" t="s">
        <v>176</v>
      </c>
    </row>
    <row r="157" spans="3:3" x14ac:dyDescent="0.25">
      <c r="C157" t="s">
        <v>177</v>
      </c>
    </row>
    <row r="158" spans="3:3" x14ac:dyDescent="0.25">
      <c r="C158" t="s">
        <v>178</v>
      </c>
    </row>
    <row r="159" spans="3:3" x14ac:dyDescent="0.25">
      <c r="C159" t="s">
        <v>179</v>
      </c>
    </row>
    <row r="160" spans="3:3" x14ac:dyDescent="0.25">
      <c r="C160" t="s">
        <v>180</v>
      </c>
    </row>
    <row r="161" spans="3:3" x14ac:dyDescent="0.25">
      <c r="C161" t="s">
        <v>181</v>
      </c>
    </row>
    <row r="162" spans="3:3" x14ac:dyDescent="0.25">
      <c r="C162" t="s">
        <v>182</v>
      </c>
    </row>
    <row r="163" spans="3:3" x14ac:dyDescent="0.25">
      <c r="C163" t="s">
        <v>183</v>
      </c>
    </row>
    <row r="164" spans="3:3" x14ac:dyDescent="0.25">
      <c r="C164" t="s">
        <v>184</v>
      </c>
    </row>
    <row r="165" spans="3:3" x14ac:dyDescent="0.25">
      <c r="C165" t="s">
        <v>185</v>
      </c>
    </row>
    <row r="166" spans="3:3" x14ac:dyDescent="0.25">
      <c r="C166" t="s">
        <v>186</v>
      </c>
    </row>
    <row r="167" spans="3:3" x14ac:dyDescent="0.25">
      <c r="C167" t="s">
        <v>187</v>
      </c>
    </row>
    <row r="168" spans="3:3" x14ac:dyDescent="0.25">
      <c r="C168" t="s">
        <v>188</v>
      </c>
    </row>
    <row r="169" spans="3:3" x14ac:dyDescent="0.25">
      <c r="C169" t="s">
        <v>189</v>
      </c>
    </row>
    <row r="170" spans="3:3" x14ac:dyDescent="0.25">
      <c r="C170" t="s">
        <v>190</v>
      </c>
    </row>
    <row r="171" spans="3:3" x14ac:dyDescent="0.25">
      <c r="C171" t="s">
        <v>191</v>
      </c>
    </row>
    <row r="172" spans="3:3" x14ac:dyDescent="0.25">
      <c r="C172" t="s">
        <v>192</v>
      </c>
    </row>
    <row r="173" spans="3:3" x14ac:dyDescent="0.25">
      <c r="C173" t="s">
        <v>193</v>
      </c>
    </row>
    <row r="174" spans="3:3" x14ac:dyDescent="0.25">
      <c r="C174" t="s">
        <v>194</v>
      </c>
    </row>
    <row r="175" spans="3:3" x14ac:dyDescent="0.25">
      <c r="C175" t="s">
        <v>195</v>
      </c>
    </row>
    <row r="176" spans="3:3" x14ac:dyDescent="0.25">
      <c r="C176" t="s">
        <v>196</v>
      </c>
    </row>
    <row r="177" spans="3:3" x14ac:dyDescent="0.25">
      <c r="C177" t="s">
        <v>197</v>
      </c>
    </row>
    <row r="178" spans="3:3" x14ac:dyDescent="0.25">
      <c r="C178" t="s">
        <v>198</v>
      </c>
    </row>
    <row r="179" spans="3:3" x14ac:dyDescent="0.25">
      <c r="C179" t="s">
        <v>199</v>
      </c>
    </row>
    <row r="180" spans="3:3" x14ac:dyDescent="0.25">
      <c r="C180" t="s">
        <v>200</v>
      </c>
    </row>
    <row r="181" spans="3:3" x14ac:dyDescent="0.25">
      <c r="C181" t="s">
        <v>201</v>
      </c>
    </row>
    <row r="182" spans="3:3" x14ac:dyDescent="0.25">
      <c r="C182" t="s">
        <v>202</v>
      </c>
    </row>
    <row r="183" spans="3:3" x14ac:dyDescent="0.25">
      <c r="C183" t="s">
        <v>203</v>
      </c>
    </row>
    <row r="184" spans="3:3" x14ac:dyDescent="0.25">
      <c r="C184" t="s">
        <v>204</v>
      </c>
    </row>
    <row r="185" spans="3:3" x14ac:dyDescent="0.25">
      <c r="C185" t="s">
        <v>205</v>
      </c>
    </row>
    <row r="186" spans="3:3" x14ac:dyDescent="0.25">
      <c r="C186" t="s">
        <v>206</v>
      </c>
    </row>
    <row r="187" spans="3:3" x14ac:dyDescent="0.25">
      <c r="C187" t="s">
        <v>207</v>
      </c>
    </row>
    <row r="188" spans="3:3" x14ac:dyDescent="0.25">
      <c r="C188" t="s">
        <v>208</v>
      </c>
    </row>
    <row r="189" spans="3:3" x14ac:dyDescent="0.25">
      <c r="C189" t="s">
        <v>209</v>
      </c>
    </row>
    <row r="190" spans="3:3" x14ac:dyDescent="0.25">
      <c r="C190" t="s">
        <v>210</v>
      </c>
    </row>
    <row r="191" spans="3:3" x14ac:dyDescent="0.25">
      <c r="C191" t="s">
        <v>211</v>
      </c>
    </row>
    <row r="192" spans="3:3" x14ac:dyDescent="0.25">
      <c r="C192" t="s">
        <v>212</v>
      </c>
    </row>
    <row r="193" spans="3:3" x14ac:dyDescent="0.25">
      <c r="C193" t="s">
        <v>213</v>
      </c>
    </row>
    <row r="194" spans="3:3" x14ac:dyDescent="0.25">
      <c r="C194" t="s">
        <v>214</v>
      </c>
    </row>
    <row r="195" spans="3:3" x14ac:dyDescent="0.25">
      <c r="C195" t="s">
        <v>215</v>
      </c>
    </row>
    <row r="196" spans="3:3" x14ac:dyDescent="0.25">
      <c r="C196" t="s">
        <v>216</v>
      </c>
    </row>
    <row r="197" spans="3:3" x14ac:dyDescent="0.25">
      <c r="C197" t="s">
        <v>217</v>
      </c>
    </row>
    <row r="198" spans="3:3" x14ac:dyDescent="0.25">
      <c r="C198" t="s">
        <v>218</v>
      </c>
    </row>
    <row r="199" spans="3:3" x14ac:dyDescent="0.25">
      <c r="C199" t="s">
        <v>219</v>
      </c>
    </row>
    <row r="200" spans="3:3" x14ac:dyDescent="0.25">
      <c r="C200" t="s">
        <v>220</v>
      </c>
    </row>
    <row r="201" spans="3:3" x14ac:dyDescent="0.25">
      <c r="C201" t="s">
        <v>221</v>
      </c>
    </row>
    <row r="202" spans="3:3" x14ac:dyDescent="0.25">
      <c r="C202" t="s">
        <v>222</v>
      </c>
    </row>
    <row r="203" spans="3:3" x14ac:dyDescent="0.25">
      <c r="C203" t="s">
        <v>223</v>
      </c>
    </row>
    <row r="204" spans="3:3" x14ac:dyDescent="0.25">
      <c r="C204" t="s">
        <v>224</v>
      </c>
    </row>
    <row r="205" spans="3:3" x14ac:dyDescent="0.25">
      <c r="C205" t="s">
        <v>225</v>
      </c>
    </row>
    <row r="206" spans="3:3" x14ac:dyDescent="0.25">
      <c r="C206" t="s">
        <v>226</v>
      </c>
    </row>
    <row r="207" spans="3:3" x14ac:dyDescent="0.25">
      <c r="C207" t="s">
        <v>227</v>
      </c>
    </row>
    <row r="208" spans="3:3" x14ac:dyDescent="0.25">
      <c r="C208" t="s">
        <v>228</v>
      </c>
    </row>
    <row r="209" spans="3:3" x14ac:dyDescent="0.25">
      <c r="C209" t="s">
        <v>229</v>
      </c>
    </row>
    <row r="210" spans="3:3" x14ac:dyDescent="0.25">
      <c r="C210" t="s">
        <v>230</v>
      </c>
    </row>
    <row r="211" spans="3:3" x14ac:dyDescent="0.25">
      <c r="C211" t="s">
        <v>231</v>
      </c>
    </row>
    <row r="212" spans="3:3" x14ac:dyDescent="0.25">
      <c r="C212" t="s">
        <v>232</v>
      </c>
    </row>
    <row r="213" spans="3:3" x14ac:dyDescent="0.25">
      <c r="C213" t="s">
        <v>233</v>
      </c>
    </row>
    <row r="214" spans="3:3" x14ac:dyDescent="0.25">
      <c r="C214" t="s">
        <v>234</v>
      </c>
    </row>
    <row r="215" spans="3:3" x14ac:dyDescent="0.25">
      <c r="C215" t="s">
        <v>235</v>
      </c>
    </row>
    <row r="216" spans="3:3" x14ac:dyDescent="0.25">
      <c r="C216" t="s">
        <v>236</v>
      </c>
    </row>
    <row r="217" spans="3:3" x14ac:dyDescent="0.25">
      <c r="C217" t="s">
        <v>237</v>
      </c>
    </row>
    <row r="218" spans="3:3" x14ac:dyDescent="0.25">
      <c r="C218" t="s">
        <v>238</v>
      </c>
    </row>
    <row r="219" spans="3:3" x14ac:dyDescent="0.25">
      <c r="C219" t="s">
        <v>239</v>
      </c>
    </row>
    <row r="220" spans="3:3" x14ac:dyDescent="0.25">
      <c r="C220" t="s">
        <v>240</v>
      </c>
    </row>
    <row r="221" spans="3:3" x14ac:dyDescent="0.25">
      <c r="C221" t="s">
        <v>241</v>
      </c>
    </row>
    <row r="222" spans="3:3" x14ac:dyDescent="0.25">
      <c r="C222" t="s">
        <v>242</v>
      </c>
    </row>
    <row r="223" spans="3:3" x14ac:dyDescent="0.25">
      <c r="C223" t="s">
        <v>243</v>
      </c>
    </row>
    <row r="224" spans="3:3" x14ac:dyDescent="0.25">
      <c r="C224" t="s">
        <v>244</v>
      </c>
    </row>
    <row r="225" spans="3:3" x14ac:dyDescent="0.25">
      <c r="C225" t="s">
        <v>245</v>
      </c>
    </row>
    <row r="226" spans="3:3" x14ac:dyDescent="0.25">
      <c r="C226" t="s">
        <v>246</v>
      </c>
    </row>
    <row r="227" spans="3:3" x14ac:dyDescent="0.25">
      <c r="C227" t="s">
        <v>247</v>
      </c>
    </row>
    <row r="228" spans="3:3" x14ac:dyDescent="0.25">
      <c r="C228" t="s">
        <v>248</v>
      </c>
    </row>
    <row r="229" spans="3:3" x14ac:dyDescent="0.25">
      <c r="C229" t="s">
        <v>249</v>
      </c>
    </row>
    <row r="230" spans="3:3" x14ac:dyDescent="0.25">
      <c r="C230" t="s">
        <v>250</v>
      </c>
    </row>
    <row r="231" spans="3:3" x14ac:dyDescent="0.25">
      <c r="C231" t="s">
        <v>251</v>
      </c>
    </row>
    <row r="232" spans="3:3" x14ac:dyDescent="0.25">
      <c r="C232" t="s">
        <v>252</v>
      </c>
    </row>
    <row r="233" spans="3:3" x14ac:dyDescent="0.25">
      <c r="C233" t="s">
        <v>253</v>
      </c>
    </row>
    <row r="234" spans="3:3" x14ac:dyDescent="0.25">
      <c r="C234" t="s">
        <v>254</v>
      </c>
    </row>
    <row r="235" spans="3:3" x14ac:dyDescent="0.25">
      <c r="C235" t="s">
        <v>255</v>
      </c>
    </row>
    <row r="236" spans="3:3" x14ac:dyDescent="0.25">
      <c r="C236" t="s">
        <v>256</v>
      </c>
    </row>
    <row r="237" spans="3:3" x14ac:dyDescent="0.25">
      <c r="C237" t="s">
        <v>257</v>
      </c>
    </row>
    <row r="238" spans="3:3" x14ac:dyDescent="0.25">
      <c r="C238" t="s">
        <v>258</v>
      </c>
    </row>
    <row r="239" spans="3:3" x14ac:dyDescent="0.25">
      <c r="C239" t="s">
        <v>259</v>
      </c>
    </row>
    <row r="240" spans="3:3" x14ac:dyDescent="0.25">
      <c r="C240" t="s">
        <v>260</v>
      </c>
    </row>
    <row r="241" spans="3:3" x14ac:dyDescent="0.25">
      <c r="C241" t="s">
        <v>261</v>
      </c>
    </row>
    <row r="242" spans="3:3" x14ac:dyDescent="0.25">
      <c r="C242" t="s">
        <v>262</v>
      </c>
    </row>
    <row r="243" spans="3:3" x14ac:dyDescent="0.25">
      <c r="C243" t="s">
        <v>263</v>
      </c>
    </row>
    <row r="244" spans="3:3" x14ac:dyDescent="0.25">
      <c r="C244" t="s">
        <v>264</v>
      </c>
    </row>
    <row r="245" spans="3:3" x14ac:dyDescent="0.25">
      <c r="C245" t="s">
        <v>265</v>
      </c>
    </row>
    <row r="246" spans="3:3" x14ac:dyDescent="0.25">
      <c r="C246" t="s">
        <v>266</v>
      </c>
    </row>
    <row r="247" spans="3:3" x14ac:dyDescent="0.25">
      <c r="C247" t="s">
        <v>267</v>
      </c>
    </row>
    <row r="248" spans="3:3" x14ac:dyDescent="0.25">
      <c r="C248" t="s">
        <v>268</v>
      </c>
    </row>
    <row r="249" spans="3:3" x14ac:dyDescent="0.25">
      <c r="C249" t="s">
        <v>269</v>
      </c>
    </row>
    <row r="250" spans="3:3" x14ac:dyDescent="0.25">
      <c r="C250" t="s">
        <v>270</v>
      </c>
    </row>
    <row r="251" spans="3:3" x14ac:dyDescent="0.25">
      <c r="C251" t="s">
        <v>271</v>
      </c>
    </row>
    <row r="252" spans="3:3" x14ac:dyDescent="0.25">
      <c r="C252" t="s">
        <v>272</v>
      </c>
    </row>
    <row r="253" spans="3:3" x14ac:dyDescent="0.25">
      <c r="C253" t="s">
        <v>273</v>
      </c>
    </row>
    <row r="254" spans="3:3" x14ac:dyDescent="0.25">
      <c r="C254" t="s">
        <v>274</v>
      </c>
    </row>
    <row r="255" spans="3:3" x14ac:dyDescent="0.25">
      <c r="C255" t="s">
        <v>275</v>
      </c>
    </row>
    <row r="256" spans="3:3" x14ac:dyDescent="0.25">
      <c r="C256" t="s">
        <v>276</v>
      </c>
    </row>
    <row r="257" spans="3:3" x14ac:dyDescent="0.25">
      <c r="C257" t="s">
        <v>277</v>
      </c>
    </row>
    <row r="258" spans="3:3" x14ac:dyDescent="0.25">
      <c r="C258" t="s">
        <v>278</v>
      </c>
    </row>
    <row r="259" spans="3:3" x14ac:dyDescent="0.25">
      <c r="C259" t="s">
        <v>279</v>
      </c>
    </row>
    <row r="260" spans="3:3" x14ac:dyDescent="0.25">
      <c r="C260" t="s">
        <v>280</v>
      </c>
    </row>
    <row r="261" spans="3:3" x14ac:dyDescent="0.25">
      <c r="C261" t="s">
        <v>281</v>
      </c>
    </row>
    <row r="262" spans="3:3" x14ac:dyDescent="0.25">
      <c r="C262" t="s">
        <v>282</v>
      </c>
    </row>
    <row r="263" spans="3:3" x14ac:dyDescent="0.25">
      <c r="C263" t="s">
        <v>283</v>
      </c>
    </row>
    <row r="264" spans="3:3" x14ac:dyDescent="0.25">
      <c r="C264" t="s">
        <v>284</v>
      </c>
    </row>
    <row r="265" spans="3:3" x14ac:dyDescent="0.25">
      <c r="C265" t="s">
        <v>285</v>
      </c>
    </row>
    <row r="266" spans="3:3" x14ac:dyDescent="0.25">
      <c r="C266" t="s">
        <v>286</v>
      </c>
    </row>
    <row r="267" spans="3:3" x14ac:dyDescent="0.25">
      <c r="C267" t="s">
        <v>287</v>
      </c>
    </row>
    <row r="268" spans="3:3" x14ac:dyDescent="0.25">
      <c r="C268" t="s">
        <v>288</v>
      </c>
    </row>
    <row r="269" spans="3:3" x14ac:dyDescent="0.25">
      <c r="C269" t="s">
        <v>289</v>
      </c>
    </row>
    <row r="270" spans="3:3" x14ac:dyDescent="0.25">
      <c r="C270" t="s">
        <v>290</v>
      </c>
    </row>
    <row r="271" spans="3:3" x14ac:dyDescent="0.25">
      <c r="C271" t="s">
        <v>291</v>
      </c>
    </row>
    <row r="272" spans="3:3" x14ac:dyDescent="0.25">
      <c r="C272" t="s">
        <v>292</v>
      </c>
    </row>
    <row r="273" spans="3:3" x14ac:dyDescent="0.25">
      <c r="C273" t="s">
        <v>293</v>
      </c>
    </row>
    <row r="274" spans="3:3" x14ac:dyDescent="0.25">
      <c r="C274" t="s">
        <v>294</v>
      </c>
    </row>
    <row r="275" spans="3:3" x14ac:dyDescent="0.25">
      <c r="C275" t="s">
        <v>295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1</vt:lpstr>
      <vt:lpstr>ბიუჯეტი</vt:lpstr>
      <vt:lpstr>ბიუჯეტის დასაბუთება</vt:lpstr>
      <vt:lpstr>Sheet1</vt:lpstr>
      <vt:lpstr>Data</vt:lpstr>
      <vt:lpstr>Directions</vt:lpstr>
      <vt:lpstr>Month</vt:lpstr>
      <vt:lpstr>orgtypes</vt:lpstr>
      <vt:lpstr>ბიუჯეტი!Print_Area</vt:lpstr>
      <vt:lpstr>'ბიუჯეტის დასაბუთება'!Print_Area</vt:lpstr>
      <vt:lpstr>YesNo</vt:lpstr>
    </vt:vector>
  </TitlesOfParts>
  <Company>diakov.net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RePack by Diakov</dc:creator>
  <cp:lastModifiedBy>Lasha Kelikhashvili</cp:lastModifiedBy>
  <cp:lastPrinted>2016-04-05T07:03:29Z</cp:lastPrinted>
  <dcterms:created xsi:type="dcterms:W3CDTF">2015-02-06T06:58:34Z</dcterms:created>
  <dcterms:modified xsi:type="dcterms:W3CDTF">2016-05-10T11:52:48Z</dcterms:modified>
</cp:coreProperties>
</file>